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228" windowWidth="19164" windowHeight="10836"/>
  </bookViews>
  <sheets>
    <sheet name="готовый 1 и 2" sheetId="1" r:id="rId1"/>
  </sheets>
  <definedNames>
    <definedName name="_xlnm._FilterDatabase" localSheetId="0" hidden="1">'готовый 1 и 2'!$A$15:$U$95</definedName>
    <definedName name="_xlnm.Print_Titles" localSheetId="0">'готовый 1 и 2'!$12:$14</definedName>
  </definedNames>
  <calcPr calcId="144525"/>
</workbook>
</file>

<file path=xl/calcChain.xml><?xml version="1.0" encoding="utf-8"?>
<calcChain xmlns="http://schemas.openxmlformats.org/spreadsheetml/2006/main">
  <c r="O80" i="1" l="1"/>
  <c r="O81" i="1"/>
  <c r="O47" i="1"/>
  <c r="O65" i="1" l="1"/>
  <c r="O70" i="1"/>
  <c r="N70" i="1"/>
  <c r="M70" i="1"/>
  <c r="L70" i="1"/>
  <c r="O68" i="1"/>
  <c r="N68" i="1"/>
  <c r="M68" i="1"/>
  <c r="L68" i="1"/>
  <c r="N80" i="1" l="1"/>
  <c r="M80" i="1"/>
  <c r="L80" i="1"/>
  <c r="N81" i="1"/>
  <c r="M81" i="1"/>
  <c r="L81" i="1"/>
  <c r="O24" i="1"/>
  <c r="O23" i="1" s="1"/>
  <c r="L24" i="1"/>
  <c r="O17" i="1" l="1"/>
  <c r="O57" i="1"/>
  <c r="N57" i="1"/>
  <c r="M57" i="1"/>
  <c r="L57" i="1"/>
  <c r="N17" i="1"/>
  <c r="M17" i="1"/>
  <c r="L17" i="1"/>
  <c r="O44" i="1" l="1"/>
  <c r="N45" i="1"/>
  <c r="N44" i="1" s="1"/>
  <c r="M45" i="1"/>
  <c r="M44" i="1" s="1"/>
  <c r="L45" i="1"/>
  <c r="L44" i="1" s="1"/>
  <c r="N38" i="1"/>
  <c r="O36" i="1"/>
  <c r="N36" i="1"/>
  <c r="M36" i="1"/>
  <c r="L36" i="1"/>
  <c r="N35" i="1" l="1"/>
  <c r="O78" i="1"/>
  <c r="O49" i="1"/>
  <c r="O48" i="1" s="1"/>
  <c r="O42" i="1"/>
  <c r="O38" i="1"/>
  <c r="M38" i="1"/>
  <c r="M35" i="1" s="1"/>
  <c r="L38" i="1"/>
  <c r="O16" i="1"/>
  <c r="N16" i="1"/>
  <c r="M16" i="1"/>
  <c r="L16" i="1"/>
  <c r="O75" i="1" l="1"/>
  <c r="O64" i="1" s="1"/>
  <c r="O63" i="1" s="1"/>
  <c r="N78" i="1"/>
  <c r="N75" i="1" s="1"/>
  <c r="M78" i="1"/>
  <c r="M75" i="1" s="1"/>
  <c r="L78" i="1"/>
  <c r="L75" i="1" s="1"/>
  <c r="N49" i="1" l="1"/>
  <c r="N48" i="1" s="1"/>
  <c r="N47" i="1" s="1"/>
  <c r="M49" i="1"/>
  <c r="M48" i="1" s="1"/>
  <c r="M47" i="1" s="1"/>
  <c r="L49" i="1"/>
  <c r="L48" i="1" s="1"/>
  <c r="L47" i="1" s="1"/>
  <c r="O73" i="1" l="1"/>
  <c r="O72" i="1" s="1"/>
  <c r="N73" i="1"/>
  <c r="N72" i="1" s="1"/>
  <c r="M73" i="1"/>
  <c r="M72" i="1" s="1"/>
  <c r="L73" i="1"/>
  <c r="L72" i="1" s="1"/>
  <c r="O66" i="1"/>
  <c r="N66" i="1"/>
  <c r="M66" i="1"/>
  <c r="M65" i="1" s="1"/>
  <c r="M64" i="1" s="1"/>
  <c r="L66" i="1"/>
  <c r="O41" i="1"/>
  <c r="O40" i="1" s="1"/>
  <c r="N41" i="1"/>
  <c r="N40" i="1" s="1"/>
  <c r="M41" i="1"/>
  <c r="M40" i="1" s="1"/>
  <c r="L41" i="1"/>
  <c r="L40" i="1" s="1"/>
  <c r="O33" i="1"/>
  <c r="N33" i="1"/>
  <c r="M33" i="1"/>
  <c r="L33" i="1"/>
  <c r="O30" i="1"/>
  <c r="O29" i="1" s="1"/>
  <c r="N30" i="1"/>
  <c r="N29" i="1" s="1"/>
  <c r="M30" i="1"/>
  <c r="M29" i="1" s="1"/>
  <c r="N65" i="1" l="1"/>
  <c r="N64" i="1" s="1"/>
  <c r="N63" i="1" s="1"/>
  <c r="L65" i="1"/>
  <c r="L64" i="1" s="1"/>
  <c r="L63" i="1" s="1"/>
  <c r="N32" i="1"/>
  <c r="O35" i="1"/>
  <c r="O32" i="1" s="1"/>
  <c r="O15" i="1" s="1"/>
  <c r="M32" i="1"/>
  <c r="M15" i="1" s="1"/>
  <c r="M63" i="1"/>
  <c r="L35" i="1"/>
  <c r="L32" i="1" s="1"/>
  <c r="L30" i="1"/>
  <c r="L29" i="1" s="1"/>
  <c r="L15" i="1" s="1"/>
  <c r="N24" i="1"/>
  <c r="N23" i="1" s="1"/>
  <c r="N15" i="1" s="1"/>
  <c r="M24" i="1"/>
  <c r="M23" i="1" s="1"/>
  <c r="L23" i="1"/>
  <c r="N83" i="1" l="1"/>
  <c r="L83" i="1"/>
  <c r="M83" i="1"/>
  <c r="O83" i="1" l="1"/>
</calcChain>
</file>

<file path=xl/sharedStrings.xml><?xml version="1.0" encoding="utf-8"?>
<sst xmlns="http://schemas.openxmlformats.org/spreadsheetml/2006/main" count="444" uniqueCount="131">
  <si>
    <t>Финансовый орган</t>
  </si>
  <si>
    <t>Наименование публично-правового образования</t>
  </si>
  <si>
    <t>Единица измерения</t>
  </si>
  <si>
    <t>тыс. рублей</t>
  </si>
  <si>
    <t>Наименование группы источников доходов бюджетов /наименование источника дохода бюджета</t>
  </si>
  <si>
    <t>Код классификации доходов бюджетов</t>
  </si>
  <si>
    <t>Наименование кода классификации доходов бюджетов</t>
  </si>
  <si>
    <t>код главного администратора доходов краевого бюджета</t>
  </si>
  <si>
    <t>код вида доходов бюджетов</t>
  </si>
  <si>
    <t>код подвида доходов бюджетов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</si>
  <si>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</si>
  <si>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</si>
  <si>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</si>
  <si>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</si>
  <si>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</si>
  <si>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бюджетов</t>
  </si>
  <si>
    <t>аналитическая группа подвида доходов бюджетов</t>
  </si>
  <si>
    <t>00</t>
  </si>
  <si>
    <t>000</t>
  </si>
  <si>
    <t>0000</t>
  </si>
  <si>
    <t>01</t>
  </si>
  <si>
    <t>110</t>
  </si>
  <si>
    <t>010</t>
  </si>
  <si>
    <t>02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</si>
  <si>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</si>
  <si>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</si>
  <si>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030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</si>
  <si>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</si>
  <si>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03</t>
  </si>
  <si>
    <t>1</t>
  </si>
  <si>
    <t>Акцизы по подакцизным товарам (продукции), производимым на территории Российской Федерации</t>
  </si>
  <si>
    <t>182</t>
  </si>
  <si>
    <t>120</t>
  </si>
  <si>
    <t>Управление Федерального казначейства по Краснодарскому краю</t>
  </si>
  <si>
    <t>05</t>
  </si>
  <si>
    <t>06</t>
  </si>
  <si>
    <t>04</t>
  </si>
  <si>
    <t>11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</si>
  <si>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</si>
  <si>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местнго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</si>
  <si>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992</t>
  </si>
  <si>
    <t>Администрация Хоперского сельского поселения Тихорецкого района</t>
  </si>
  <si>
    <t>Хоперское сельское поселение Тихорецкого района</t>
  </si>
  <si>
    <t>Межрайонная инспекция ФНС России № 1 по Краснодарскому краю</t>
  </si>
  <si>
    <t>Единый сельскохозяйственный налог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</si>
  <si>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</si>
  <si>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налогооблажения, расположенным в границах поселений</t>
  </si>
  <si>
    <t>10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</si>
  <si>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</si>
  <si>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</si>
  <si>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</si>
  <si>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033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</si>
  <si>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</si>
  <si>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</si>
  <si>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043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</si>
  <si>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</si>
  <si>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035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</si>
  <si>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</si>
  <si>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</si>
  <si>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</si>
  <si>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</si>
  <si>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</si>
  <si>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</si>
  <si>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</si>
  <si>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Глава Хоперского сельского поселения Тихорецкого района                                                                                                                                                                                                                                                        С.Ю.Писанов</t>
  </si>
  <si>
    <t>Субвенции бюджетам сельских поселений на выполнение передаваемых полномочий субъектов Российской Федерации</t>
  </si>
  <si>
    <t>Наименование главного администратора доходов бюджета поселения</t>
  </si>
  <si>
    <t>13</t>
  </si>
  <si>
    <t>Доходы от оказания платных услуг (работ)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</si>
  <si>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</si>
  <si>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</si>
  <si>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ВСЕГО ДОХОДОВ</t>
  </si>
  <si>
    <t>РЕЕСТР</t>
  </si>
  <si>
    <t xml:space="preserve"> источников доходов бюджета Хоперского сельского поселения Тихорецкого района</t>
  </si>
  <si>
    <t>Налоговые и неналоговые доходы</t>
  </si>
  <si>
    <t>Безвозмездные поступления</t>
  </si>
  <si>
    <t>Налоги на прибыль, доходы</t>
  </si>
  <si>
    <t>Налоги на товары (работы, услуги), реализуемые на территории Российской Федерации</t>
  </si>
  <si>
    <t>231</t>
  </si>
  <si>
    <t>241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</si>
  <si>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</si>
  <si>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</si>
  <si>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</si>
  <si>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</si>
  <si>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</si>
  <si>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</si>
  <si>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Налоги на совокупный доход</t>
  </si>
  <si>
    <t xml:space="preserve">Доходы от использования имущества, находящегося в государственной и муниципальной собственности </t>
  </si>
  <si>
    <t>Доходы от оказания платных услуг и компенсации затрат государства</t>
  </si>
  <si>
    <t>Безвозмездные поступления от других бюджетов бюджетной системы Российской Федерации</t>
  </si>
  <si>
    <t>Налоги на имущество</t>
  </si>
  <si>
    <t>040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</si>
  <si>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но найму на основании патента  в соответствии со статьей 227.1 Налогового кодекса Российской Федерации</t>
  </si>
  <si>
    <t>080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</si>
  <si>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</si>
  <si>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</si>
  <si>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</si>
  <si>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</si>
  <si>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</si>
  <si>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Субсидии бюджетам сельских поселений на реализацию программ формирования современной городской среды</t>
  </si>
  <si>
    <t>Субсидии бюджетам на реализацию программ формирования современной городской среды</t>
  </si>
  <si>
    <t>Показатели прогноза доходов в 2023 году в соответствии с решением о бюджете поселения</t>
  </si>
  <si>
    <t>Показатели кассовых поступлений в 2023 году (по состоянию на 01.10.2023 г.) в  бюджет поселения</t>
  </si>
  <si>
    <t>Оценка исполнения 2023 года</t>
  </si>
  <si>
    <t>Показатели прогноза доходов бюджета на 2024 год</t>
  </si>
  <si>
    <t>130</t>
  </si>
  <si>
    <t>Налог на доходы физических лиц в отношении доходов от делевого участия в организации, полученных в виде дивидендов (в части суммы налога, не превышающей 650 000 рублей)</t>
  </si>
  <si>
    <t>140</t>
  </si>
  <si>
    <t>Налог на доходы физических лиц в отношении доходов от делевого участия в организации, полученных в виде дивидендов (в части суммы налога,  превышающей 650 000 рублей)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</si>
  <si>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</si>
  <si>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участков,находящихся в собственности сельских поселений (за исключением земельных участков бюджетных и автономных учреждений)</t>
  </si>
  <si>
    <t xml:space="preserve">Доходы от реализации имущества, находящегося вгосударственной и муниципальной 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 </t>
  </si>
  <si>
    <t>Доходы от реализации имущества, находящегося в собственности сельских поселений (за исключением имущества муниципальных 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</si>
  <si>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 бюджетных и автономных учреждений), в части реализации материальных запасов по указанному имуществу</t>
  </si>
  <si>
    <t>Иные межбюджетные трансферты</t>
  </si>
  <si>
    <t>Прочие межбюджетные  межбюджетные трансферты, передаваемые бюджетам</t>
  </si>
  <si>
    <t>Прочие межбюджетные  межбюджетные трансферты, передаваемые бюджетам сельских поселений</t>
  </si>
  <si>
    <t>16</t>
  </si>
  <si>
    <t>Штрафы, санкции, возмещение ущерба</t>
  </si>
  <si>
    <t>07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</si>
  <si>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(муниципальнвм)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</si>
  <si>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Штрафы, неустойки, пени, уплаченные в случае просрочки исполнения поставщиком (подрядчиком, исполнителеи)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</si>
  <si>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исполнителеи) обязательств, предусмотренных муниципальным контрактом, заключенным муниципальным органом, казенным учреждением сельского поселения</t>
  </si>
  <si>
    <t>Дотации бюджетам сельских поселений на поддержку мер по обеспечению сбалансированности бюджетов</t>
  </si>
  <si>
    <t>Дотации бюджетам субъектов Российской Федерации на поддержку мер по обеспечению сбалансированности бюджетов</t>
  </si>
  <si>
    <t>Прочие дотации</t>
  </si>
  <si>
    <t xml:space="preserve">Прочие дотации бюджетам сельских поселений
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</si>
  <si>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</si>
  <si>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</si>
  <si>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</si>
  <si>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на 26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</si>
</sst>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"/>
    <numFmt numFmtId="165" formatCode="00"/>
    <numFmt numFmtId="166" formatCode="0000"/>
    <numFmt numFmtId="167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5" fillId="0" borderId="0"/>
    <xf numFmtId="0" fontId="5" fillId="0" borderId="0"/>
  </cellStyleXfs>
  <cellXfs count="7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0" fillId="0" borderId="0" xfId="0" applyFill="1"/>
    <xf numFmtId="0" fontId="2" fillId="0" borderId="0" xfId="0" applyFont="1"/>
    <xf numFmtId="2" fontId="4" fillId="0" borderId="0" xfId="0" applyNumberFormat="1" applyFont="1" applyFill="1" applyBorder="1" applyAlignment="1">
      <alignment horizontal="right" vertical="center"/>
    </xf>
    <xf numFmtId="2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/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167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167" fontId="7" fillId="0" borderId="2" xfId="0" applyNumberFormat="1" applyFont="1" applyFill="1" applyBorder="1" applyAlignment="1">
      <alignment horizontal="right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165" fontId="9" fillId="0" borderId="2" xfId="0" applyNumberFormat="1" applyFont="1" applyFill="1" applyBorder="1" applyAlignment="1" applyProtection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</xf>
    <xf numFmtId="166" fontId="7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wrapText="1"/>
    </xf>
    <xf numFmtId="2" fontId="7" fillId="0" borderId="2" xfId="0" applyNumberFormat="1" applyFont="1" applyBorder="1" applyAlignment="1">
      <alignment horizontal="right" vertical="center" wrapText="1"/>
    </xf>
    <xf numFmtId="2" fontId="7" fillId="0" borderId="2" xfId="0" applyNumberFormat="1" applyFont="1" applyFill="1" applyBorder="1" applyAlignment="1">
      <alignment horizontal="right" vertical="center"/>
    </xf>
    <xf numFmtId="167" fontId="10" fillId="0" borderId="2" xfId="0" applyNumberFormat="1" applyFont="1" applyFill="1" applyBorder="1" applyAlignment="1">
      <alignment horizontal="right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6" fontId="7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7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/>
    <xf numFmtId="0" fontId="7" fillId="0" borderId="2" xfId="0" applyFont="1" applyBorder="1" applyAlignment="1">
      <alignment horizontal="center" vertical="top" wrapText="1"/>
    </xf>
  </cellXfs>
  <cellStyles count="5">
    <cellStyle name="Обычный" xfId="0" builtinId="0"/>
    <cellStyle name="Обычный 2" xfId="3"/>
    <cellStyle name="Обычный 2 2" xfId="2"/>
    <cellStyle name="Обычный 2 3" xfId="4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95"/>
  <sheetViews>
    <sheetView tabSelected="1" topLeftCell="A4" zoomScale="70" zoomScaleNormal="70" workbookViewId="0">
      <selection activeCell="J10" sqref="J10"/>
    </sheetView>
  </sheetViews>
  <sheetFormatPr defaultRowHeight="14.4" x14ac:dyDescent="0.3"/>
  <cols>
    <col min="1" max="1" width="25.21875" style="1" customWidth="1"/>
    <col min="2" max="2" width="11.5546875" customWidth="1"/>
    <col min="3" max="3" width="10.77734375" customWidth="1"/>
    <col min="4" max="4" width="11.44140625" customWidth="1"/>
    <col min="5" max="5" width="9.88671875" customWidth="1"/>
    <col min="6" max="6" width="12" customWidth="1"/>
    <col min="7" max="7" width="10.77734375" customWidth="1"/>
    <col min="8" max="8" width="10.5546875" customWidth="1"/>
    <col min="9" max="9" width="11.6640625" customWidth="1"/>
    <col min="10" max="10" width="44.21875" style="1" customWidth="1"/>
    <col min="11" max="11" width="32.77734375" style="1" customWidth="1"/>
    <col min="12" max="12" width="14.6640625" customWidth="1"/>
    <col min="13" max="13" width="15.77734375" customWidth="1"/>
    <col min="14" max="14" width="14.33203125" customWidth="1"/>
    <col min="15" max="15" width="13.21875" customWidth="1"/>
  </cols>
  <sheetData>
    <row r="2" spans="1:15" ht="18" x14ac:dyDescent="0.35">
      <c r="A2" s="12"/>
      <c r="B2" s="13"/>
      <c r="C2" s="13"/>
      <c r="D2" s="62" t="s">
        <v>72</v>
      </c>
      <c r="E2" s="62"/>
      <c r="F2" s="62"/>
      <c r="G2" s="62"/>
      <c r="H2" s="62"/>
      <c r="I2" s="62"/>
      <c r="J2" s="62"/>
      <c r="K2" s="62"/>
      <c r="L2" s="62"/>
      <c r="M2" s="62"/>
      <c r="N2" s="13"/>
      <c r="O2" s="13"/>
    </row>
    <row r="3" spans="1:15" ht="18" x14ac:dyDescent="0.35">
      <c r="A3" s="12"/>
      <c r="B3" s="13"/>
      <c r="C3" s="13"/>
      <c r="D3" s="62" t="s">
        <v>73</v>
      </c>
      <c r="E3" s="62"/>
      <c r="F3" s="62"/>
      <c r="G3" s="62"/>
      <c r="H3" s="62"/>
      <c r="I3" s="62"/>
      <c r="J3" s="62"/>
      <c r="K3" s="62"/>
      <c r="L3" s="62"/>
      <c r="M3" s="62"/>
      <c r="N3" s="13"/>
      <c r="O3" s="13"/>
    </row>
    <row r="4" spans="1:15" ht="9" customHeight="1" x14ac:dyDescent="0.35">
      <c r="A4" s="12"/>
      <c r="B4" s="13"/>
      <c r="C4" s="13"/>
      <c r="D4" s="10"/>
      <c r="E4" s="10"/>
      <c r="F4" s="10"/>
      <c r="G4" s="10"/>
      <c r="H4" s="10"/>
      <c r="I4" s="10"/>
      <c r="J4" s="10"/>
      <c r="K4" s="10"/>
      <c r="L4" s="10"/>
      <c r="M4" s="10"/>
      <c r="N4" s="13"/>
      <c r="O4" s="13"/>
    </row>
    <row r="5" spans="1:15" ht="18" x14ac:dyDescent="0.35">
      <c r="A5" s="12"/>
      <c r="B5" s="13"/>
      <c r="C5" s="13"/>
      <c r="D5" s="10"/>
      <c r="E5" s="10"/>
      <c r="F5" s="10"/>
      <c r="G5" s="10"/>
      <c r="H5" s="63" t="s">
        <v>130</v>
      </c>
      <c r="I5" s="63"/>
      <c r="J5" s="63"/>
      <c r="K5" s="10"/>
      <c r="L5" s="10"/>
      <c r="M5" s="10"/>
      <c r="N5" s="13"/>
      <c r="O5" s="13"/>
    </row>
    <row r="6" spans="1:15" ht="18" x14ac:dyDescent="0.35">
      <c r="A6" s="12"/>
      <c r="B6" s="13"/>
      <c r="C6" s="13"/>
      <c r="D6" s="10"/>
      <c r="E6" s="10"/>
      <c r="F6" s="10"/>
      <c r="G6" s="10"/>
      <c r="H6" s="10"/>
      <c r="I6" s="10"/>
      <c r="J6" s="10"/>
      <c r="K6" s="10"/>
      <c r="L6" s="10"/>
      <c r="M6" s="10"/>
      <c r="N6" s="13"/>
      <c r="O6" s="13"/>
    </row>
    <row r="7" spans="1:15" ht="18" x14ac:dyDescent="0.35">
      <c r="A7" s="64" t="s">
        <v>0</v>
      </c>
      <c r="B7" s="64"/>
      <c r="C7" s="64"/>
      <c r="D7" s="13"/>
      <c r="E7" s="2" t="s">
        <v>41</v>
      </c>
      <c r="F7" s="3"/>
      <c r="G7" s="3"/>
      <c r="H7" s="3"/>
      <c r="I7" s="3"/>
      <c r="J7" s="10"/>
      <c r="K7" s="10"/>
      <c r="L7" s="10"/>
      <c r="M7" s="10"/>
      <c r="N7" s="13"/>
      <c r="O7" s="13"/>
    </row>
    <row r="8" spans="1:15" ht="18" x14ac:dyDescent="0.35">
      <c r="A8" s="11" t="s">
        <v>1</v>
      </c>
      <c r="B8" s="14"/>
      <c r="C8" s="13"/>
      <c r="D8" s="13"/>
      <c r="E8" s="2" t="s">
        <v>42</v>
      </c>
      <c r="F8" s="10"/>
      <c r="G8" s="10"/>
      <c r="H8" s="10"/>
      <c r="I8" s="10"/>
      <c r="J8" s="10"/>
      <c r="K8" s="10"/>
      <c r="L8" s="10"/>
      <c r="M8" s="10"/>
      <c r="N8" s="13"/>
      <c r="O8" s="13"/>
    </row>
    <row r="9" spans="1:15" ht="18" x14ac:dyDescent="0.35">
      <c r="A9" s="11" t="s">
        <v>2</v>
      </c>
      <c r="B9" s="13"/>
      <c r="C9" s="13"/>
      <c r="D9" s="10"/>
      <c r="E9" s="11" t="s">
        <v>3</v>
      </c>
      <c r="F9" s="10"/>
      <c r="G9" s="10"/>
      <c r="H9" s="10"/>
      <c r="I9" s="10"/>
      <c r="J9" s="10"/>
      <c r="K9" s="10"/>
      <c r="L9" s="10"/>
      <c r="M9" s="10"/>
      <c r="N9" s="13"/>
      <c r="O9" s="13"/>
    </row>
    <row r="10" spans="1:15" ht="18" x14ac:dyDescent="0.35">
      <c r="A10" s="12"/>
      <c r="B10" s="13"/>
      <c r="C10" s="13"/>
      <c r="D10" s="13"/>
      <c r="E10" s="13"/>
      <c r="F10" s="13"/>
      <c r="G10" s="13"/>
      <c r="H10" s="13"/>
      <c r="I10" s="13"/>
      <c r="J10" s="12"/>
      <c r="K10" s="12"/>
      <c r="L10" s="13"/>
      <c r="M10" s="13"/>
      <c r="N10" s="13"/>
      <c r="O10" s="13"/>
    </row>
    <row r="11" spans="1:15" ht="18" x14ac:dyDescent="0.35">
      <c r="A11" s="12"/>
      <c r="B11" s="13"/>
      <c r="C11" s="13"/>
      <c r="D11" s="13"/>
      <c r="E11" s="13"/>
      <c r="F11" s="13"/>
      <c r="G11" s="13"/>
      <c r="H11" s="13"/>
      <c r="I11" s="13"/>
      <c r="J11" s="12"/>
      <c r="K11" s="12"/>
      <c r="L11" s="13"/>
      <c r="M11" s="13"/>
      <c r="N11" s="13"/>
      <c r="O11" s="13"/>
    </row>
    <row r="12" spans="1:15" ht="31.5" customHeight="1" x14ac:dyDescent="0.3">
      <c r="A12" s="65" t="s">
        <v>4</v>
      </c>
      <c r="B12" s="68" t="s">
        <v>5</v>
      </c>
      <c r="C12" s="68"/>
      <c r="D12" s="68"/>
      <c r="E12" s="68"/>
      <c r="F12" s="68"/>
      <c r="G12" s="68"/>
      <c r="H12" s="68"/>
      <c r="I12" s="68"/>
      <c r="J12" s="68" t="s">
        <v>6</v>
      </c>
      <c r="K12" s="68" t="s">
        <v>66</v>
      </c>
      <c r="L12" s="68" t="s">
        <v>101</v>
      </c>
      <c r="M12" s="68" t="s">
        <v>102</v>
      </c>
      <c r="N12" s="68" t="s">
        <v>103</v>
      </c>
      <c r="O12" s="71" t="s">
        <v>104</v>
      </c>
    </row>
    <row r="13" spans="1:15" ht="93" customHeight="1" x14ac:dyDescent="0.3">
      <c r="A13" s="66"/>
      <c r="B13" s="68" t="s">
        <v>7</v>
      </c>
      <c r="C13" s="68" t="s">
        <v>8</v>
      </c>
      <c r="D13" s="68"/>
      <c r="E13" s="68"/>
      <c r="F13" s="68"/>
      <c r="G13" s="68"/>
      <c r="H13" s="68" t="s">
        <v>9</v>
      </c>
      <c r="I13" s="68"/>
      <c r="J13" s="68"/>
      <c r="K13" s="68"/>
      <c r="L13" s="68"/>
      <c r="M13" s="68"/>
      <c r="N13" s="68"/>
      <c r="O13" s="71"/>
    </row>
    <row r="14" spans="1:15" ht="94.8" customHeight="1" x14ac:dyDescent="0.3">
      <c r="A14" s="67"/>
      <c r="B14" s="68"/>
      <c r="C14" s="15" t="s">
        <v>10</v>
      </c>
      <c r="D14" s="15" t="s">
        <v>11</v>
      </c>
      <c r="E14" s="15" t="s">
        <v>12</v>
      </c>
      <c r="F14" s="15" t="s">
        <v>13</v>
      </c>
      <c r="G14" s="15" t="s">
        <v>14</v>
      </c>
      <c r="H14" s="15" t="s">
        <v>15</v>
      </c>
      <c r="I14" s="15" t="s">
        <v>16</v>
      </c>
      <c r="J14" s="68"/>
      <c r="K14" s="68"/>
      <c r="L14" s="68"/>
      <c r="M14" s="68"/>
      <c r="N14" s="68"/>
      <c r="O14" s="71"/>
    </row>
    <row r="15" spans="1:15" ht="36" x14ac:dyDescent="0.3">
      <c r="A15" s="5" t="s">
        <v>74</v>
      </c>
      <c r="B15" s="16"/>
      <c r="C15" s="17">
        <v>1</v>
      </c>
      <c r="D15" s="18" t="s">
        <v>17</v>
      </c>
      <c r="E15" s="18" t="s">
        <v>17</v>
      </c>
      <c r="F15" s="18" t="s">
        <v>18</v>
      </c>
      <c r="G15" s="18" t="s">
        <v>17</v>
      </c>
      <c r="H15" s="18" t="s">
        <v>19</v>
      </c>
      <c r="I15" s="18" t="s">
        <v>18</v>
      </c>
      <c r="J15" s="5" t="s">
        <v>74</v>
      </c>
      <c r="K15" s="5"/>
      <c r="L15" s="52">
        <f>L16+L23+L29+L32+L40+L47+L57+L59</f>
        <v>9266.4</v>
      </c>
      <c r="M15" s="52">
        <f>M16+M23+M29+M32+M40+M47+M57</f>
        <v>6191.8</v>
      </c>
      <c r="N15" s="52">
        <f>N16+N23+N29+N32+N40+N47+N57+N59</f>
        <v>10335.1</v>
      </c>
      <c r="O15" s="52">
        <f>O16+O23+O29+O32+O40+O47+O57+O54</f>
        <v>12876.900000000001</v>
      </c>
    </row>
    <row r="16" spans="1:15" ht="46.2" customHeight="1" x14ac:dyDescent="0.3">
      <c r="A16" s="5" t="s">
        <v>74</v>
      </c>
      <c r="B16" s="19"/>
      <c r="C16" s="20">
        <v>1</v>
      </c>
      <c r="D16" s="19" t="s">
        <v>20</v>
      </c>
      <c r="E16" s="19" t="s">
        <v>17</v>
      </c>
      <c r="F16" s="19" t="s">
        <v>18</v>
      </c>
      <c r="G16" s="19" t="s">
        <v>17</v>
      </c>
      <c r="H16" s="19" t="s">
        <v>19</v>
      </c>
      <c r="I16" s="19" t="s">
        <v>18</v>
      </c>
      <c r="J16" s="21" t="s">
        <v>76</v>
      </c>
      <c r="K16" s="22"/>
      <c r="L16" s="53">
        <f>L17</f>
        <v>1700</v>
      </c>
      <c r="M16" s="53">
        <f>M17</f>
        <v>1271.3999999999999</v>
      </c>
      <c r="N16" s="53">
        <f>N17</f>
        <v>2139.9</v>
      </c>
      <c r="O16" s="53">
        <f>O17</f>
        <v>2550</v>
      </c>
    </row>
    <row r="17" spans="1:21" s="6" customFormat="1" ht="44.4" customHeight="1" x14ac:dyDescent="0.3">
      <c r="A17" s="5" t="s">
        <v>74</v>
      </c>
      <c r="B17" s="19"/>
      <c r="C17" s="20">
        <v>1</v>
      </c>
      <c r="D17" s="19" t="s">
        <v>20</v>
      </c>
      <c r="E17" s="19" t="s">
        <v>23</v>
      </c>
      <c r="F17" s="19" t="s">
        <v>18</v>
      </c>
      <c r="G17" s="19" t="s">
        <v>20</v>
      </c>
      <c r="H17" s="19" t="s">
        <v>19</v>
      </c>
      <c r="I17" s="19" t="s">
        <v>21</v>
      </c>
      <c r="J17" s="21" t="s">
        <v>24</v>
      </c>
      <c r="K17" s="22"/>
      <c r="L17" s="53">
        <f>L18+L19+L20+L21+L22</f>
        <v>1700</v>
      </c>
      <c r="M17" s="53">
        <f>M18+M19+M20+M21+M22</f>
        <v>1271.3999999999999</v>
      </c>
      <c r="N17" s="53">
        <f>N18+N19+N20+N21+N22</f>
        <v>2139.9</v>
      </c>
      <c r="O17" s="53">
        <f>O18+O19+O20+O21+O22</f>
        <v>2550</v>
      </c>
      <c r="P17"/>
      <c r="Q17"/>
      <c r="R17"/>
      <c r="S17"/>
      <c r="T17"/>
      <c r="U17"/>
    </row>
    <row r="18" spans="1:21" ht="162" customHeight="1" x14ac:dyDescent="0.3">
      <c r="A18" s="5" t="s">
        <v>74</v>
      </c>
      <c r="B18" s="20">
        <v>182</v>
      </c>
      <c r="C18" s="20">
        <v>1</v>
      </c>
      <c r="D18" s="19" t="s">
        <v>20</v>
      </c>
      <c r="E18" s="19" t="s">
        <v>23</v>
      </c>
      <c r="F18" s="19" t="s">
        <v>22</v>
      </c>
      <c r="G18" s="19" t="s">
        <v>20</v>
      </c>
      <c r="H18" s="19" t="s">
        <v>19</v>
      </c>
      <c r="I18" s="19" t="s">
        <v>21</v>
      </c>
      <c r="J18" s="21" t="s">
        <v>25</v>
      </c>
      <c r="K18" s="22" t="s">
        <v>43</v>
      </c>
      <c r="L18" s="53">
        <v>1230.5</v>
      </c>
      <c r="M18" s="53">
        <v>939</v>
      </c>
      <c r="N18" s="53">
        <v>1547.7</v>
      </c>
      <c r="O18" s="53">
        <v>1710.3</v>
      </c>
    </row>
    <row r="19" spans="1:21" ht="100.8" customHeight="1" x14ac:dyDescent="0.3">
      <c r="A19" s="5" t="s">
        <v>74</v>
      </c>
      <c r="B19" s="20">
        <v>182</v>
      </c>
      <c r="C19" s="20">
        <v>1</v>
      </c>
      <c r="D19" s="19" t="s">
        <v>20</v>
      </c>
      <c r="E19" s="19" t="s">
        <v>23</v>
      </c>
      <c r="F19" s="19" t="s">
        <v>26</v>
      </c>
      <c r="G19" s="19" t="s">
        <v>20</v>
      </c>
      <c r="H19" s="19" t="s">
        <v>19</v>
      </c>
      <c r="I19" s="19" t="s">
        <v>21</v>
      </c>
      <c r="J19" s="21" t="s">
        <v>27</v>
      </c>
      <c r="K19" s="22" t="s">
        <v>43</v>
      </c>
      <c r="L19" s="53">
        <v>37</v>
      </c>
      <c r="M19" s="53">
        <v>23.4</v>
      </c>
      <c r="N19" s="53">
        <v>38.5</v>
      </c>
      <c r="O19" s="53">
        <v>64.900000000000006</v>
      </c>
    </row>
    <row r="20" spans="1:21" ht="171" customHeight="1" x14ac:dyDescent="0.3">
      <c r="A20" s="5" t="s">
        <v>74</v>
      </c>
      <c r="B20" s="20">
        <v>182</v>
      </c>
      <c r="C20" s="20">
        <v>1</v>
      </c>
      <c r="D20" s="19" t="s">
        <v>20</v>
      </c>
      <c r="E20" s="19" t="s">
        <v>23</v>
      </c>
      <c r="F20" s="19" t="s">
        <v>91</v>
      </c>
      <c r="G20" s="19" t="s">
        <v>20</v>
      </c>
      <c r="H20" s="19" t="s">
        <v>19</v>
      </c>
      <c r="I20" s="19" t="s">
        <v>21</v>
      </c>
      <c r="J20" s="21" t="s">
        <v>92</v>
      </c>
      <c r="K20" s="22" t="s">
        <v>43</v>
      </c>
      <c r="L20" s="53">
        <v>0.3</v>
      </c>
      <c r="M20" s="53">
        <v>0.3</v>
      </c>
      <c r="N20" s="53">
        <v>0.3</v>
      </c>
      <c r="O20" s="53">
        <v>0</v>
      </c>
    </row>
    <row r="21" spans="1:21" ht="128.4" customHeight="1" x14ac:dyDescent="0.3">
      <c r="A21" s="5" t="s">
        <v>74</v>
      </c>
      <c r="B21" s="20">
        <v>182</v>
      </c>
      <c r="C21" s="20">
        <v>1</v>
      </c>
      <c r="D21" s="19" t="s">
        <v>20</v>
      </c>
      <c r="E21" s="19" t="s">
        <v>23</v>
      </c>
      <c r="F21" s="19" t="s">
        <v>105</v>
      </c>
      <c r="G21" s="19" t="s">
        <v>20</v>
      </c>
      <c r="H21" s="19" t="s">
        <v>19</v>
      </c>
      <c r="I21" s="19" t="s">
        <v>21</v>
      </c>
      <c r="J21" s="21" t="s">
        <v>106</v>
      </c>
      <c r="K21" s="22" t="s">
        <v>43</v>
      </c>
      <c r="L21" s="53">
        <v>310</v>
      </c>
      <c r="M21" s="53">
        <v>192.9</v>
      </c>
      <c r="N21" s="53">
        <v>359.7</v>
      </c>
      <c r="O21" s="53">
        <v>239.8</v>
      </c>
    </row>
    <row r="22" spans="1:21" ht="124.2" customHeight="1" x14ac:dyDescent="0.3">
      <c r="A22" s="5" t="s">
        <v>74</v>
      </c>
      <c r="B22" s="20">
        <v>182</v>
      </c>
      <c r="C22" s="20">
        <v>1</v>
      </c>
      <c r="D22" s="19" t="s">
        <v>20</v>
      </c>
      <c r="E22" s="19" t="s">
        <v>23</v>
      </c>
      <c r="F22" s="19" t="s">
        <v>107</v>
      </c>
      <c r="G22" s="19" t="s">
        <v>20</v>
      </c>
      <c r="H22" s="19" t="s">
        <v>19</v>
      </c>
      <c r="I22" s="19" t="s">
        <v>21</v>
      </c>
      <c r="J22" s="21" t="s">
        <v>108</v>
      </c>
      <c r="K22" s="22" t="s">
        <v>43</v>
      </c>
      <c r="L22" s="53">
        <v>122.2</v>
      </c>
      <c r="M22" s="53">
        <v>115.8</v>
      </c>
      <c r="N22" s="53">
        <v>193.7</v>
      </c>
      <c r="O22" s="53">
        <v>535</v>
      </c>
    </row>
    <row r="23" spans="1:21" ht="69.599999999999994" customHeight="1" x14ac:dyDescent="0.35">
      <c r="A23" s="5" t="s">
        <v>74</v>
      </c>
      <c r="B23" s="20"/>
      <c r="C23" s="20">
        <v>1</v>
      </c>
      <c r="D23" s="19" t="s">
        <v>28</v>
      </c>
      <c r="E23" s="19" t="s">
        <v>17</v>
      </c>
      <c r="F23" s="19" t="s">
        <v>18</v>
      </c>
      <c r="G23" s="19" t="s">
        <v>17</v>
      </c>
      <c r="H23" s="19" t="s">
        <v>19</v>
      </c>
      <c r="I23" s="19" t="s">
        <v>18</v>
      </c>
      <c r="J23" s="21" t="s">
        <v>77</v>
      </c>
      <c r="K23" s="23"/>
      <c r="L23" s="53">
        <f>L24</f>
        <v>2000.0000000000002</v>
      </c>
      <c r="M23" s="53">
        <f>M24</f>
        <v>1492.3</v>
      </c>
      <c r="N23" s="53">
        <f>N24</f>
        <v>2062.7999999999997</v>
      </c>
      <c r="O23" s="53">
        <f>O24</f>
        <v>2072.1999999999998</v>
      </c>
    </row>
    <row r="24" spans="1:21" ht="78" customHeight="1" x14ac:dyDescent="0.35">
      <c r="A24" s="5" t="s">
        <v>74</v>
      </c>
      <c r="B24" s="19"/>
      <c r="C24" s="20" t="s">
        <v>29</v>
      </c>
      <c r="D24" s="19" t="s">
        <v>28</v>
      </c>
      <c r="E24" s="19" t="s">
        <v>23</v>
      </c>
      <c r="F24" s="19" t="s">
        <v>18</v>
      </c>
      <c r="G24" s="19" t="s">
        <v>20</v>
      </c>
      <c r="H24" s="19" t="s">
        <v>19</v>
      </c>
      <c r="I24" s="19" t="s">
        <v>21</v>
      </c>
      <c r="J24" s="21" t="s">
        <v>30</v>
      </c>
      <c r="K24" s="23"/>
      <c r="L24" s="53">
        <f>L25+L26+L27+L28</f>
        <v>2000.0000000000002</v>
      </c>
      <c r="M24" s="53">
        <f>M25+M26+M27+M28</f>
        <v>1492.3</v>
      </c>
      <c r="N24" s="53">
        <f>N25+N26+N27+N28</f>
        <v>2062.7999999999997</v>
      </c>
      <c r="O24" s="53">
        <f>O25+O26+O27+O28</f>
        <v>2072.1999999999998</v>
      </c>
    </row>
    <row r="25" spans="1:21" ht="224.4" customHeight="1" x14ac:dyDescent="0.3">
      <c r="A25" s="5" t="s">
        <v>74</v>
      </c>
      <c r="B25" s="24" t="s">
        <v>31</v>
      </c>
      <c r="C25" s="24" t="s">
        <v>29</v>
      </c>
      <c r="D25" s="24" t="s">
        <v>28</v>
      </c>
      <c r="E25" s="24" t="s">
        <v>23</v>
      </c>
      <c r="F25" s="24" t="s">
        <v>78</v>
      </c>
      <c r="G25" s="24" t="s">
        <v>20</v>
      </c>
      <c r="H25" s="24" t="s">
        <v>19</v>
      </c>
      <c r="I25" s="24" t="s">
        <v>21</v>
      </c>
      <c r="J25" s="21" t="s">
        <v>80</v>
      </c>
      <c r="K25" s="21" t="s">
        <v>33</v>
      </c>
      <c r="L25" s="53">
        <v>1051.3</v>
      </c>
      <c r="M25" s="53">
        <v>764.4</v>
      </c>
      <c r="N25" s="53">
        <v>1068.8</v>
      </c>
      <c r="O25" s="53">
        <v>1069.5999999999999</v>
      </c>
    </row>
    <row r="26" spans="1:21" ht="269.39999999999998" customHeight="1" x14ac:dyDescent="0.3">
      <c r="A26" s="5" t="s">
        <v>74</v>
      </c>
      <c r="B26" s="24" t="s">
        <v>31</v>
      </c>
      <c r="C26" s="24" t="s">
        <v>29</v>
      </c>
      <c r="D26" s="24" t="s">
        <v>28</v>
      </c>
      <c r="E26" s="24" t="s">
        <v>23</v>
      </c>
      <c r="F26" s="24" t="s">
        <v>79</v>
      </c>
      <c r="G26" s="24" t="s">
        <v>20</v>
      </c>
      <c r="H26" s="24" t="s">
        <v>19</v>
      </c>
      <c r="I26" s="24" t="s">
        <v>21</v>
      </c>
      <c r="J26" s="21" t="s">
        <v>81</v>
      </c>
      <c r="K26" s="21" t="s">
        <v>33</v>
      </c>
      <c r="L26" s="53">
        <v>5.5</v>
      </c>
      <c r="M26" s="53">
        <v>4.0999999999999996</v>
      </c>
      <c r="N26" s="53">
        <v>5.6</v>
      </c>
      <c r="O26" s="53">
        <v>6.1</v>
      </c>
    </row>
    <row r="27" spans="1:21" ht="235.8" customHeight="1" x14ac:dyDescent="0.3">
      <c r="A27" s="5" t="s">
        <v>74</v>
      </c>
      <c r="B27" s="24" t="s">
        <v>31</v>
      </c>
      <c r="C27" s="24" t="s">
        <v>29</v>
      </c>
      <c r="D27" s="24" t="s">
        <v>28</v>
      </c>
      <c r="E27" s="24" t="s">
        <v>23</v>
      </c>
      <c r="F27" s="24" t="s">
        <v>82</v>
      </c>
      <c r="G27" s="24" t="s">
        <v>20</v>
      </c>
      <c r="H27" s="24" t="s">
        <v>19</v>
      </c>
      <c r="I27" s="24" t="s">
        <v>21</v>
      </c>
      <c r="J27" s="21" t="s">
        <v>83</v>
      </c>
      <c r="K27" s="21" t="s">
        <v>33</v>
      </c>
      <c r="L27" s="53">
        <v>1059.5</v>
      </c>
      <c r="M27" s="53">
        <v>813.5</v>
      </c>
      <c r="N27" s="53">
        <v>1104.7</v>
      </c>
      <c r="O27" s="53">
        <v>1113.0999999999999</v>
      </c>
    </row>
    <row r="28" spans="1:21" ht="230.4" customHeight="1" x14ac:dyDescent="0.3">
      <c r="A28" s="5" t="s">
        <v>74</v>
      </c>
      <c r="B28" s="24" t="s">
        <v>31</v>
      </c>
      <c r="C28" s="24" t="s">
        <v>29</v>
      </c>
      <c r="D28" s="24" t="s">
        <v>28</v>
      </c>
      <c r="E28" s="24" t="s">
        <v>23</v>
      </c>
      <c r="F28" s="24" t="s">
        <v>84</v>
      </c>
      <c r="G28" s="24" t="s">
        <v>20</v>
      </c>
      <c r="H28" s="24" t="s">
        <v>19</v>
      </c>
      <c r="I28" s="24" t="s">
        <v>21</v>
      </c>
      <c r="J28" s="21" t="s">
        <v>85</v>
      </c>
      <c r="K28" s="21" t="s">
        <v>33</v>
      </c>
      <c r="L28" s="53">
        <v>-116.3</v>
      </c>
      <c r="M28" s="53">
        <v>-89.7</v>
      </c>
      <c r="N28" s="53">
        <v>-116.3</v>
      </c>
      <c r="O28" s="53">
        <v>-116.6</v>
      </c>
    </row>
    <row r="29" spans="1:21" ht="36" customHeight="1" x14ac:dyDescent="0.3">
      <c r="A29" s="5" t="s">
        <v>74</v>
      </c>
      <c r="B29" s="24"/>
      <c r="C29" s="24" t="s">
        <v>29</v>
      </c>
      <c r="D29" s="24" t="s">
        <v>34</v>
      </c>
      <c r="E29" s="24" t="s">
        <v>17</v>
      </c>
      <c r="F29" s="24" t="s">
        <v>18</v>
      </c>
      <c r="G29" s="24" t="s">
        <v>17</v>
      </c>
      <c r="H29" s="24" t="s">
        <v>19</v>
      </c>
      <c r="I29" s="24" t="s">
        <v>18</v>
      </c>
      <c r="J29" s="21" t="s">
        <v>86</v>
      </c>
      <c r="K29" s="22"/>
      <c r="L29" s="53">
        <f t="shared" ref="L29:O30" si="0">L30</f>
        <v>1808</v>
      </c>
      <c r="M29" s="53">
        <f t="shared" si="0"/>
        <v>2406.1999999999998</v>
      </c>
      <c r="N29" s="53">
        <f t="shared" si="0"/>
        <v>2305.4</v>
      </c>
      <c r="O29" s="53">
        <f t="shared" si="0"/>
        <v>3619</v>
      </c>
    </row>
    <row r="30" spans="1:21" ht="34.799999999999997" customHeight="1" x14ac:dyDescent="0.3">
      <c r="A30" s="5" t="s">
        <v>74</v>
      </c>
      <c r="B30" s="24"/>
      <c r="C30" s="24" t="s">
        <v>29</v>
      </c>
      <c r="D30" s="24" t="s">
        <v>34</v>
      </c>
      <c r="E30" s="24" t="s">
        <v>28</v>
      </c>
      <c r="F30" s="24" t="s">
        <v>18</v>
      </c>
      <c r="G30" s="24" t="s">
        <v>20</v>
      </c>
      <c r="H30" s="24" t="s">
        <v>19</v>
      </c>
      <c r="I30" s="24" t="s">
        <v>21</v>
      </c>
      <c r="J30" s="21" t="s">
        <v>44</v>
      </c>
      <c r="K30" s="22"/>
      <c r="L30" s="53">
        <f t="shared" si="0"/>
        <v>1808</v>
      </c>
      <c r="M30" s="53">
        <f t="shared" si="0"/>
        <v>2406.1999999999998</v>
      </c>
      <c r="N30" s="53">
        <f t="shared" si="0"/>
        <v>2305.4</v>
      </c>
      <c r="O30" s="53">
        <f t="shared" si="0"/>
        <v>3619</v>
      </c>
    </row>
    <row r="31" spans="1:21" ht="59.4" customHeight="1" x14ac:dyDescent="0.3">
      <c r="A31" s="5" t="s">
        <v>74</v>
      </c>
      <c r="B31" s="24" t="s">
        <v>31</v>
      </c>
      <c r="C31" s="24" t="s">
        <v>29</v>
      </c>
      <c r="D31" s="24" t="s">
        <v>34</v>
      </c>
      <c r="E31" s="24" t="s">
        <v>28</v>
      </c>
      <c r="F31" s="24" t="s">
        <v>22</v>
      </c>
      <c r="G31" s="24" t="s">
        <v>20</v>
      </c>
      <c r="H31" s="24" t="s">
        <v>19</v>
      </c>
      <c r="I31" s="24" t="s">
        <v>21</v>
      </c>
      <c r="J31" s="21" t="s">
        <v>44</v>
      </c>
      <c r="K31" s="22" t="s">
        <v>43</v>
      </c>
      <c r="L31" s="53">
        <v>1808</v>
      </c>
      <c r="M31" s="53">
        <v>2406.1999999999998</v>
      </c>
      <c r="N31" s="53">
        <v>2305.4</v>
      </c>
      <c r="O31" s="53">
        <v>3619</v>
      </c>
    </row>
    <row r="32" spans="1:21" ht="58.8" customHeight="1" x14ac:dyDescent="0.3">
      <c r="A32" s="5" t="s">
        <v>74</v>
      </c>
      <c r="B32" s="24"/>
      <c r="C32" s="24" t="s">
        <v>29</v>
      </c>
      <c r="D32" s="24" t="s">
        <v>35</v>
      </c>
      <c r="E32" s="24" t="s">
        <v>17</v>
      </c>
      <c r="F32" s="24" t="s">
        <v>18</v>
      </c>
      <c r="G32" s="24" t="s">
        <v>17</v>
      </c>
      <c r="H32" s="24" t="s">
        <v>19</v>
      </c>
      <c r="I32" s="24" t="s">
        <v>18</v>
      </c>
      <c r="J32" s="21" t="s">
        <v>90</v>
      </c>
      <c r="K32" s="22"/>
      <c r="L32" s="53">
        <f>L33+L35</f>
        <v>3010</v>
      </c>
      <c r="M32" s="53">
        <f>M33+M35</f>
        <v>492</v>
      </c>
      <c r="N32" s="53">
        <f>N33+N35</f>
        <v>3064.5</v>
      </c>
      <c r="O32" s="53">
        <f>O33+O35</f>
        <v>3854</v>
      </c>
    </row>
    <row r="33" spans="1:18" ht="51.6" customHeight="1" x14ac:dyDescent="0.3">
      <c r="A33" s="5" t="s">
        <v>74</v>
      </c>
      <c r="B33" s="24"/>
      <c r="C33" s="24" t="s">
        <v>29</v>
      </c>
      <c r="D33" s="24" t="s">
        <v>35</v>
      </c>
      <c r="E33" s="24" t="s">
        <v>20</v>
      </c>
      <c r="F33" s="24" t="s">
        <v>18</v>
      </c>
      <c r="G33" s="24" t="s">
        <v>17</v>
      </c>
      <c r="H33" s="24" t="s">
        <v>19</v>
      </c>
      <c r="I33" s="24" t="s">
        <v>21</v>
      </c>
      <c r="J33" s="21" t="s">
        <v>45</v>
      </c>
      <c r="K33" s="22"/>
      <c r="L33" s="53">
        <f>L34</f>
        <v>542</v>
      </c>
      <c r="M33" s="53">
        <f>M34</f>
        <v>65</v>
      </c>
      <c r="N33" s="53">
        <f>N34</f>
        <v>571.5</v>
      </c>
      <c r="O33" s="53">
        <f>O34</f>
        <v>461</v>
      </c>
    </row>
    <row r="34" spans="1:18" ht="82.2" customHeight="1" x14ac:dyDescent="0.3">
      <c r="A34" s="5" t="s">
        <v>74</v>
      </c>
      <c r="B34" s="24">
        <v>182</v>
      </c>
      <c r="C34" s="24" t="s">
        <v>29</v>
      </c>
      <c r="D34" s="24" t="s">
        <v>35</v>
      </c>
      <c r="E34" s="24" t="s">
        <v>20</v>
      </c>
      <c r="F34" s="24" t="s">
        <v>26</v>
      </c>
      <c r="G34" s="24" t="s">
        <v>47</v>
      </c>
      <c r="H34" s="24" t="s">
        <v>19</v>
      </c>
      <c r="I34" s="24" t="s">
        <v>21</v>
      </c>
      <c r="J34" s="21" t="s">
        <v>46</v>
      </c>
      <c r="K34" s="22" t="s">
        <v>43</v>
      </c>
      <c r="L34" s="53">
        <v>542</v>
      </c>
      <c r="M34" s="53">
        <v>65</v>
      </c>
      <c r="N34" s="53">
        <v>571.5</v>
      </c>
      <c r="O34" s="53">
        <v>461</v>
      </c>
    </row>
    <row r="35" spans="1:18" ht="36" x14ac:dyDescent="0.3">
      <c r="A35" s="5" t="s">
        <v>74</v>
      </c>
      <c r="B35" s="24"/>
      <c r="C35" s="24" t="s">
        <v>29</v>
      </c>
      <c r="D35" s="24" t="s">
        <v>35</v>
      </c>
      <c r="E35" s="24" t="s">
        <v>35</v>
      </c>
      <c r="F35" s="24" t="s">
        <v>18</v>
      </c>
      <c r="G35" s="24" t="s">
        <v>17</v>
      </c>
      <c r="H35" s="24" t="s">
        <v>19</v>
      </c>
      <c r="I35" s="24" t="s">
        <v>21</v>
      </c>
      <c r="J35" s="21" t="s">
        <v>48</v>
      </c>
      <c r="K35" s="22"/>
      <c r="L35" s="53">
        <f>L36+L38</f>
        <v>2468</v>
      </c>
      <c r="M35" s="53">
        <f>M36+M38</f>
        <v>427</v>
      </c>
      <c r="N35" s="53">
        <f>N36+N38</f>
        <v>2493</v>
      </c>
      <c r="O35" s="53">
        <f>O36+O38</f>
        <v>3393</v>
      </c>
    </row>
    <row r="36" spans="1:18" ht="36" x14ac:dyDescent="0.3">
      <c r="A36" s="5" t="s">
        <v>74</v>
      </c>
      <c r="B36" s="24"/>
      <c r="C36" s="24" t="s">
        <v>29</v>
      </c>
      <c r="D36" s="24" t="s">
        <v>35</v>
      </c>
      <c r="E36" s="24" t="s">
        <v>35</v>
      </c>
      <c r="F36" s="24" t="s">
        <v>26</v>
      </c>
      <c r="G36" s="24" t="s">
        <v>17</v>
      </c>
      <c r="H36" s="24" t="s">
        <v>19</v>
      </c>
      <c r="I36" s="24" t="s">
        <v>21</v>
      </c>
      <c r="J36" s="21" t="s">
        <v>49</v>
      </c>
      <c r="K36" s="22"/>
      <c r="L36" s="53">
        <f>L37</f>
        <v>537.70000000000005</v>
      </c>
      <c r="M36" s="53">
        <f>M37</f>
        <v>436.7</v>
      </c>
      <c r="N36" s="53">
        <f>N37</f>
        <v>539.9</v>
      </c>
      <c r="O36" s="53">
        <f>O37</f>
        <v>1216</v>
      </c>
    </row>
    <row r="37" spans="1:18" ht="78" customHeight="1" x14ac:dyDescent="0.3">
      <c r="A37" s="5" t="s">
        <v>74</v>
      </c>
      <c r="B37" s="24" t="s">
        <v>31</v>
      </c>
      <c r="C37" s="24" t="s">
        <v>29</v>
      </c>
      <c r="D37" s="24" t="s">
        <v>35</v>
      </c>
      <c r="E37" s="24" t="s">
        <v>35</v>
      </c>
      <c r="F37" s="24" t="s">
        <v>51</v>
      </c>
      <c r="G37" s="24" t="s">
        <v>47</v>
      </c>
      <c r="H37" s="24" t="s">
        <v>19</v>
      </c>
      <c r="I37" s="24" t="s">
        <v>21</v>
      </c>
      <c r="J37" s="21" t="s">
        <v>50</v>
      </c>
      <c r="K37" s="22" t="s">
        <v>43</v>
      </c>
      <c r="L37" s="53">
        <v>537.70000000000005</v>
      </c>
      <c r="M37" s="53">
        <v>436.7</v>
      </c>
      <c r="N37" s="53">
        <v>539.9</v>
      </c>
      <c r="O37" s="53">
        <v>1216</v>
      </c>
      <c r="R37" s="8"/>
    </row>
    <row r="38" spans="1:18" ht="53.4" customHeight="1" x14ac:dyDescent="0.3">
      <c r="A38" s="5" t="s">
        <v>74</v>
      </c>
      <c r="B38" s="24"/>
      <c r="C38" s="24">
        <v>1</v>
      </c>
      <c r="D38" s="24" t="s">
        <v>35</v>
      </c>
      <c r="E38" s="24" t="s">
        <v>36</v>
      </c>
      <c r="F38" s="24" t="s">
        <v>18</v>
      </c>
      <c r="G38" s="24" t="s">
        <v>17</v>
      </c>
      <c r="H38" s="24" t="s">
        <v>19</v>
      </c>
      <c r="I38" s="24">
        <v>110</v>
      </c>
      <c r="J38" s="21" t="s">
        <v>52</v>
      </c>
      <c r="K38" s="22"/>
      <c r="L38" s="53">
        <f>L39</f>
        <v>1930.3</v>
      </c>
      <c r="M38" s="53">
        <f>M39</f>
        <v>-9.6999999999999993</v>
      </c>
      <c r="N38" s="53">
        <f>N39</f>
        <v>1953.1</v>
      </c>
      <c r="O38" s="53">
        <f>O39</f>
        <v>2177</v>
      </c>
    </row>
    <row r="39" spans="1:18" ht="76.2" customHeight="1" x14ac:dyDescent="0.3">
      <c r="A39" s="5" t="s">
        <v>74</v>
      </c>
      <c r="B39" s="24">
        <v>182</v>
      </c>
      <c r="C39" s="24">
        <v>1</v>
      </c>
      <c r="D39" s="24" t="s">
        <v>35</v>
      </c>
      <c r="E39" s="24" t="s">
        <v>36</v>
      </c>
      <c r="F39" s="24" t="s">
        <v>54</v>
      </c>
      <c r="G39" s="24" t="s">
        <v>47</v>
      </c>
      <c r="H39" s="24" t="s">
        <v>19</v>
      </c>
      <c r="I39" s="24">
        <v>110</v>
      </c>
      <c r="J39" s="21" t="s">
        <v>53</v>
      </c>
      <c r="K39" s="22" t="s">
        <v>43</v>
      </c>
      <c r="L39" s="53">
        <v>1930.3</v>
      </c>
      <c r="M39" s="53">
        <v>-9.6999999999999993</v>
      </c>
      <c r="N39" s="53">
        <v>1953.1</v>
      </c>
      <c r="O39" s="53">
        <v>2177</v>
      </c>
    </row>
    <row r="40" spans="1:18" ht="71.400000000000006" customHeight="1" x14ac:dyDescent="0.3">
      <c r="A40" s="5" t="s">
        <v>74</v>
      </c>
      <c r="B40" s="24"/>
      <c r="C40" s="24" t="s">
        <v>29</v>
      </c>
      <c r="D40" s="24" t="s">
        <v>37</v>
      </c>
      <c r="E40" s="24" t="s">
        <v>17</v>
      </c>
      <c r="F40" s="24" t="s">
        <v>18</v>
      </c>
      <c r="G40" s="24" t="s">
        <v>17</v>
      </c>
      <c r="H40" s="24" t="s">
        <v>19</v>
      </c>
      <c r="I40" s="24" t="s">
        <v>18</v>
      </c>
      <c r="J40" s="21" t="s">
        <v>87</v>
      </c>
      <c r="K40" s="21"/>
      <c r="L40" s="53">
        <f>L41+L44</f>
        <v>697</v>
      </c>
      <c r="M40" s="53">
        <f>M41+M44</f>
        <v>493.5</v>
      </c>
      <c r="N40" s="53">
        <f>N41+N44</f>
        <v>711.1</v>
      </c>
      <c r="O40" s="53">
        <f>O41+O44</f>
        <v>716</v>
      </c>
    </row>
    <row r="41" spans="1:18" ht="174.6" customHeight="1" x14ac:dyDescent="0.3">
      <c r="A41" s="5" t="s">
        <v>74</v>
      </c>
      <c r="B41" s="24"/>
      <c r="C41" s="24">
        <v>1</v>
      </c>
      <c r="D41" s="24" t="s">
        <v>37</v>
      </c>
      <c r="E41" s="24" t="s">
        <v>34</v>
      </c>
      <c r="F41" s="24" t="s">
        <v>18</v>
      </c>
      <c r="G41" s="24" t="s">
        <v>17</v>
      </c>
      <c r="H41" s="24" t="s">
        <v>19</v>
      </c>
      <c r="I41" s="24" t="s">
        <v>32</v>
      </c>
      <c r="J41" s="21" t="s">
        <v>38</v>
      </c>
      <c r="K41" s="21"/>
      <c r="L41" s="53">
        <f t="shared" ref="L41:O41" si="1">L42</f>
        <v>693</v>
      </c>
      <c r="M41" s="53">
        <f t="shared" si="1"/>
        <v>491.5</v>
      </c>
      <c r="N41" s="53">
        <f t="shared" si="1"/>
        <v>707.1</v>
      </c>
      <c r="O41" s="53">
        <f t="shared" si="1"/>
        <v>712</v>
      </c>
    </row>
    <row r="42" spans="1:18" ht="158.4" customHeight="1" x14ac:dyDescent="0.3">
      <c r="A42" s="5" t="s">
        <v>74</v>
      </c>
      <c r="B42" s="24"/>
      <c r="C42" s="24">
        <v>1</v>
      </c>
      <c r="D42" s="24" t="s">
        <v>37</v>
      </c>
      <c r="E42" s="24" t="s">
        <v>34</v>
      </c>
      <c r="F42" s="24" t="s">
        <v>26</v>
      </c>
      <c r="G42" s="24" t="s">
        <v>17</v>
      </c>
      <c r="H42" s="24" t="s">
        <v>19</v>
      </c>
      <c r="I42" s="24" t="s">
        <v>32</v>
      </c>
      <c r="J42" s="21" t="s">
        <v>39</v>
      </c>
      <c r="K42" s="21"/>
      <c r="L42" s="53">
        <v>693</v>
      </c>
      <c r="M42" s="53">
        <v>491.5</v>
      </c>
      <c r="N42" s="53">
        <v>707.1</v>
      </c>
      <c r="O42" s="53">
        <f>O43</f>
        <v>712</v>
      </c>
    </row>
    <row r="43" spans="1:18" ht="144" customHeight="1" x14ac:dyDescent="0.3">
      <c r="A43" s="5" t="s">
        <v>74</v>
      </c>
      <c r="B43" s="24" t="s">
        <v>40</v>
      </c>
      <c r="C43" s="24">
        <v>1</v>
      </c>
      <c r="D43" s="24" t="s">
        <v>37</v>
      </c>
      <c r="E43" s="24" t="s">
        <v>34</v>
      </c>
      <c r="F43" s="24" t="s">
        <v>56</v>
      </c>
      <c r="G43" s="24" t="s">
        <v>47</v>
      </c>
      <c r="H43" s="24" t="s">
        <v>19</v>
      </c>
      <c r="I43" s="24" t="s">
        <v>32</v>
      </c>
      <c r="J43" s="21" t="s">
        <v>55</v>
      </c>
      <c r="K43" s="21" t="s">
        <v>41</v>
      </c>
      <c r="L43" s="53">
        <v>693</v>
      </c>
      <c r="M43" s="53">
        <v>491.5</v>
      </c>
      <c r="N43" s="53">
        <v>707.1</v>
      </c>
      <c r="O43" s="53">
        <v>712</v>
      </c>
    </row>
    <row r="44" spans="1:18" ht="178.8" customHeight="1" x14ac:dyDescent="0.3">
      <c r="A44" s="5" t="s">
        <v>74</v>
      </c>
      <c r="B44" s="24"/>
      <c r="C44" s="24" t="s">
        <v>29</v>
      </c>
      <c r="D44" s="24" t="s">
        <v>37</v>
      </c>
      <c r="E44" s="24" t="s">
        <v>95</v>
      </c>
      <c r="F44" s="24" t="s">
        <v>18</v>
      </c>
      <c r="G44" s="24" t="s">
        <v>17</v>
      </c>
      <c r="H44" s="24" t="s">
        <v>19</v>
      </c>
      <c r="I44" s="24" t="s">
        <v>32</v>
      </c>
      <c r="J44" s="21" t="s">
        <v>96</v>
      </c>
      <c r="K44" s="21"/>
      <c r="L44" s="53">
        <f t="shared" ref="L44:O45" si="2">L45</f>
        <v>4</v>
      </c>
      <c r="M44" s="53">
        <f t="shared" si="2"/>
        <v>2</v>
      </c>
      <c r="N44" s="53">
        <f t="shared" si="2"/>
        <v>4</v>
      </c>
      <c r="O44" s="53">
        <f t="shared" si="2"/>
        <v>4</v>
      </c>
    </row>
    <row r="45" spans="1:18" ht="207" customHeight="1" x14ac:dyDescent="0.3">
      <c r="A45" s="5" t="s">
        <v>74</v>
      </c>
      <c r="B45" s="24"/>
      <c r="C45" s="24" t="s">
        <v>29</v>
      </c>
      <c r="D45" s="24" t="s">
        <v>37</v>
      </c>
      <c r="E45" s="24" t="s">
        <v>95</v>
      </c>
      <c r="F45" s="24" t="s">
        <v>93</v>
      </c>
      <c r="G45" s="24" t="s">
        <v>17</v>
      </c>
      <c r="H45" s="24" t="s">
        <v>19</v>
      </c>
      <c r="I45" s="24" t="s">
        <v>32</v>
      </c>
      <c r="J45" s="21" t="s">
        <v>97</v>
      </c>
      <c r="K45" s="21"/>
      <c r="L45" s="53">
        <f t="shared" si="2"/>
        <v>4</v>
      </c>
      <c r="M45" s="53">
        <f t="shared" si="2"/>
        <v>2</v>
      </c>
      <c r="N45" s="53">
        <f t="shared" si="2"/>
        <v>4</v>
      </c>
      <c r="O45" s="53">
        <v>4</v>
      </c>
    </row>
    <row r="46" spans="1:18" ht="217.2" customHeight="1" x14ac:dyDescent="0.3">
      <c r="A46" s="5" t="s">
        <v>74</v>
      </c>
      <c r="B46" s="24" t="s">
        <v>40</v>
      </c>
      <c r="C46" s="24" t="s">
        <v>29</v>
      </c>
      <c r="D46" s="24" t="s">
        <v>37</v>
      </c>
      <c r="E46" s="24" t="s">
        <v>95</v>
      </c>
      <c r="F46" s="24" t="s">
        <v>93</v>
      </c>
      <c r="G46" s="24" t="s">
        <v>47</v>
      </c>
      <c r="H46" s="24" t="s">
        <v>19</v>
      </c>
      <c r="I46" s="24" t="s">
        <v>32</v>
      </c>
      <c r="J46" s="21" t="s">
        <v>98</v>
      </c>
      <c r="K46" s="21" t="s">
        <v>41</v>
      </c>
      <c r="L46" s="53">
        <v>4</v>
      </c>
      <c r="M46" s="53">
        <v>2</v>
      </c>
      <c r="N46" s="53">
        <v>4</v>
      </c>
      <c r="O46" s="53">
        <v>4</v>
      </c>
    </row>
    <row r="47" spans="1:18" ht="52.8" customHeight="1" x14ac:dyDescent="0.3">
      <c r="A47" s="5" t="s">
        <v>74</v>
      </c>
      <c r="B47" s="24"/>
      <c r="C47" s="24" t="s">
        <v>29</v>
      </c>
      <c r="D47" s="24" t="s">
        <v>67</v>
      </c>
      <c r="E47" s="24" t="s">
        <v>17</v>
      </c>
      <c r="F47" s="24" t="s">
        <v>18</v>
      </c>
      <c r="G47" s="24" t="s">
        <v>17</v>
      </c>
      <c r="H47" s="24" t="s">
        <v>19</v>
      </c>
      <c r="I47" s="24" t="s">
        <v>18</v>
      </c>
      <c r="J47" s="21" t="s">
        <v>88</v>
      </c>
      <c r="K47" s="21"/>
      <c r="L47" s="53">
        <f>L48</f>
        <v>42.3</v>
      </c>
      <c r="M47" s="53">
        <f>M48</f>
        <v>34.799999999999997</v>
      </c>
      <c r="N47" s="53">
        <f>N48</f>
        <v>42.3</v>
      </c>
      <c r="O47" s="53">
        <f>O48+O51</f>
        <v>64</v>
      </c>
    </row>
    <row r="48" spans="1:18" ht="46.8" customHeight="1" x14ac:dyDescent="0.35">
      <c r="A48" s="5" t="s">
        <v>74</v>
      </c>
      <c r="B48" s="25"/>
      <c r="C48" s="26">
        <v>1</v>
      </c>
      <c r="D48" s="27">
        <v>13</v>
      </c>
      <c r="E48" s="27">
        <v>1</v>
      </c>
      <c r="F48" s="25">
        <v>0</v>
      </c>
      <c r="G48" s="27">
        <v>0</v>
      </c>
      <c r="H48" s="28">
        <v>0</v>
      </c>
      <c r="I48" s="25">
        <v>130</v>
      </c>
      <c r="J48" s="51" t="s">
        <v>68</v>
      </c>
      <c r="K48" s="21"/>
      <c r="L48" s="29">
        <f t="shared" ref="L48:N57" si="3">L49</f>
        <v>42.3</v>
      </c>
      <c r="M48" s="29">
        <f t="shared" si="3"/>
        <v>34.799999999999997</v>
      </c>
      <c r="N48" s="29">
        <f t="shared" si="3"/>
        <v>42.3</v>
      </c>
      <c r="O48" s="29">
        <f>O49</f>
        <v>63.7</v>
      </c>
    </row>
    <row r="49" spans="1:15" ht="40.200000000000003" customHeight="1" x14ac:dyDescent="0.3">
      <c r="A49" s="5" t="s">
        <v>74</v>
      </c>
      <c r="B49" s="25"/>
      <c r="C49" s="26">
        <v>1</v>
      </c>
      <c r="D49" s="27">
        <v>13</v>
      </c>
      <c r="E49" s="27">
        <v>1</v>
      </c>
      <c r="F49" s="25">
        <v>990</v>
      </c>
      <c r="G49" s="27">
        <v>0</v>
      </c>
      <c r="H49" s="28">
        <v>0</v>
      </c>
      <c r="I49" s="25">
        <v>130</v>
      </c>
      <c r="J49" s="21" t="s">
        <v>69</v>
      </c>
      <c r="K49" s="21"/>
      <c r="L49" s="29">
        <f t="shared" si="3"/>
        <v>42.3</v>
      </c>
      <c r="M49" s="29">
        <f t="shared" si="3"/>
        <v>34.799999999999997</v>
      </c>
      <c r="N49" s="29">
        <f t="shared" si="3"/>
        <v>42.3</v>
      </c>
      <c r="O49" s="29">
        <f>O50</f>
        <v>63.7</v>
      </c>
    </row>
    <row r="50" spans="1:15" ht="84" customHeight="1" x14ac:dyDescent="0.3">
      <c r="A50" s="5" t="s">
        <v>74</v>
      </c>
      <c r="B50" s="25">
        <v>992</v>
      </c>
      <c r="C50" s="26">
        <v>1</v>
      </c>
      <c r="D50" s="27">
        <v>13</v>
      </c>
      <c r="E50" s="27">
        <v>1</v>
      </c>
      <c r="F50" s="25">
        <v>995</v>
      </c>
      <c r="G50" s="27">
        <v>10</v>
      </c>
      <c r="H50" s="28">
        <v>0</v>
      </c>
      <c r="I50" s="25">
        <v>130</v>
      </c>
      <c r="J50" s="21" t="s">
        <v>70</v>
      </c>
      <c r="K50" s="21" t="s">
        <v>41</v>
      </c>
      <c r="L50" s="29">
        <v>42.3</v>
      </c>
      <c r="M50" s="29">
        <v>34.799999999999997</v>
      </c>
      <c r="N50" s="29">
        <v>42.3</v>
      </c>
      <c r="O50" s="29">
        <v>63.7</v>
      </c>
    </row>
    <row r="51" spans="1:15" ht="84" customHeight="1" x14ac:dyDescent="0.3">
      <c r="A51" s="5" t="s">
        <v>74</v>
      </c>
      <c r="B51" s="25"/>
      <c r="C51" s="26">
        <v>1</v>
      </c>
      <c r="D51" s="27">
        <v>13</v>
      </c>
      <c r="E51" s="27">
        <v>2</v>
      </c>
      <c r="F51" s="25">
        <v>0</v>
      </c>
      <c r="G51" s="27">
        <v>0</v>
      </c>
      <c r="H51" s="28">
        <v>0</v>
      </c>
      <c r="I51" s="25">
        <v>130</v>
      </c>
      <c r="J51" s="21" t="s">
        <v>127</v>
      </c>
      <c r="K51" s="21"/>
      <c r="L51" s="29">
        <v>0</v>
      </c>
      <c r="M51" s="29">
        <v>0</v>
      </c>
      <c r="N51" s="29">
        <v>0</v>
      </c>
      <c r="O51" s="29">
        <v>0.3</v>
      </c>
    </row>
    <row r="52" spans="1:15" s="60" customFormat="1" ht="84" customHeight="1" x14ac:dyDescent="0.3">
      <c r="A52" s="61" t="s">
        <v>74</v>
      </c>
      <c r="B52" s="38"/>
      <c r="C52" s="55">
        <v>1</v>
      </c>
      <c r="D52" s="56">
        <v>13</v>
      </c>
      <c r="E52" s="56">
        <v>2</v>
      </c>
      <c r="F52" s="38">
        <v>990</v>
      </c>
      <c r="G52" s="56">
        <v>0</v>
      </c>
      <c r="H52" s="57">
        <v>0</v>
      </c>
      <c r="I52" s="38">
        <v>130</v>
      </c>
      <c r="J52" s="30" t="s">
        <v>128</v>
      </c>
      <c r="K52" s="30"/>
      <c r="L52" s="29">
        <v>0</v>
      </c>
      <c r="M52" s="29">
        <v>0</v>
      </c>
      <c r="N52" s="29">
        <v>0</v>
      </c>
      <c r="O52" s="29">
        <v>0.3</v>
      </c>
    </row>
    <row r="53" spans="1:15" s="60" customFormat="1" ht="84" customHeight="1" x14ac:dyDescent="0.3">
      <c r="A53" s="61" t="s">
        <v>74</v>
      </c>
      <c r="B53" s="38">
        <v>992</v>
      </c>
      <c r="C53" s="55">
        <v>1</v>
      </c>
      <c r="D53" s="56">
        <v>13</v>
      </c>
      <c r="E53" s="56">
        <v>2</v>
      </c>
      <c r="F53" s="38">
        <v>990</v>
      </c>
      <c r="G53" s="56">
        <v>0</v>
      </c>
      <c r="H53" s="57">
        <v>0</v>
      </c>
      <c r="I53" s="38">
        <v>130</v>
      </c>
      <c r="J53" s="30" t="s">
        <v>129</v>
      </c>
      <c r="K53" s="30" t="s">
        <v>41</v>
      </c>
      <c r="L53" s="29">
        <v>0</v>
      </c>
      <c r="M53" s="29">
        <v>0</v>
      </c>
      <c r="N53" s="29">
        <v>0</v>
      </c>
      <c r="O53" s="29">
        <v>0.3</v>
      </c>
    </row>
    <row r="54" spans="1:15" ht="161.4" customHeight="1" x14ac:dyDescent="0.3">
      <c r="A54" s="5" t="s">
        <v>74</v>
      </c>
      <c r="B54" s="25"/>
      <c r="C54" s="26">
        <v>1</v>
      </c>
      <c r="D54" s="27">
        <v>14</v>
      </c>
      <c r="E54" s="27">
        <v>2</v>
      </c>
      <c r="F54" s="25">
        <v>0</v>
      </c>
      <c r="G54" s="27">
        <v>0</v>
      </c>
      <c r="H54" s="28">
        <v>0</v>
      </c>
      <c r="I54" s="25">
        <v>0</v>
      </c>
      <c r="J54" s="21" t="s">
        <v>111</v>
      </c>
      <c r="K54" s="21"/>
      <c r="L54" s="29">
        <v>0</v>
      </c>
      <c r="M54" s="29">
        <v>0</v>
      </c>
      <c r="N54" s="29">
        <v>0</v>
      </c>
      <c r="O54" s="29">
        <v>1.7</v>
      </c>
    </row>
    <row r="55" spans="1:15" ht="175.2" customHeight="1" x14ac:dyDescent="0.3">
      <c r="A55" s="5" t="s">
        <v>74</v>
      </c>
      <c r="B55" s="25"/>
      <c r="C55" s="26">
        <v>1</v>
      </c>
      <c r="D55" s="27">
        <v>14</v>
      </c>
      <c r="E55" s="27">
        <v>2</v>
      </c>
      <c r="F55" s="25">
        <v>50</v>
      </c>
      <c r="G55" s="27">
        <v>10</v>
      </c>
      <c r="H55" s="28">
        <v>0</v>
      </c>
      <c r="I55" s="25">
        <v>440</v>
      </c>
      <c r="J55" s="21" t="s">
        <v>112</v>
      </c>
      <c r="K55" s="21"/>
      <c r="L55" s="29">
        <v>0</v>
      </c>
      <c r="M55" s="29">
        <v>0</v>
      </c>
      <c r="N55" s="29">
        <v>0</v>
      </c>
      <c r="O55" s="29">
        <v>1.7</v>
      </c>
    </row>
    <row r="56" spans="1:15" ht="175.2" customHeight="1" x14ac:dyDescent="0.3">
      <c r="A56" s="5" t="s">
        <v>74</v>
      </c>
      <c r="B56" s="25">
        <v>992</v>
      </c>
      <c r="C56" s="26">
        <v>1</v>
      </c>
      <c r="D56" s="27">
        <v>14</v>
      </c>
      <c r="E56" s="27">
        <v>2</v>
      </c>
      <c r="F56" s="25">
        <v>52</v>
      </c>
      <c r="G56" s="27">
        <v>10</v>
      </c>
      <c r="H56" s="28">
        <v>0</v>
      </c>
      <c r="I56" s="25">
        <v>440</v>
      </c>
      <c r="J56" s="21" t="s">
        <v>113</v>
      </c>
      <c r="K56" s="21" t="s">
        <v>41</v>
      </c>
      <c r="L56" s="29">
        <v>0</v>
      </c>
      <c r="M56" s="29">
        <v>0</v>
      </c>
      <c r="N56" s="29">
        <v>0</v>
      </c>
      <c r="O56" s="29">
        <v>1.7</v>
      </c>
    </row>
    <row r="57" spans="1:15" ht="96.6" customHeight="1" x14ac:dyDescent="0.3">
      <c r="A57" s="5" t="s">
        <v>74</v>
      </c>
      <c r="B57" s="25"/>
      <c r="C57" s="26">
        <v>1</v>
      </c>
      <c r="D57" s="27">
        <v>14</v>
      </c>
      <c r="E57" s="27">
        <v>6</v>
      </c>
      <c r="F57" s="25">
        <v>20</v>
      </c>
      <c r="G57" s="27">
        <v>0</v>
      </c>
      <c r="H57" s="28">
        <v>0</v>
      </c>
      <c r="I57" s="25">
        <v>430</v>
      </c>
      <c r="J57" s="21" t="s">
        <v>109</v>
      </c>
      <c r="K57" s="21"/>
      <c r="L57" s="29">
        <f t="shared" si="3"/>
        <v>1.6</v>
      </c>
      <c r="M57" s="29">
        <f t="shared" si="3"/>
        <v>1.6</v>
      </c>
      <c r="N57" s="29">
        <f t="shared" si="3"/>
        <v>1.6</v>
      </c>
      <c r="O57" s="29">
        <f>O58</f>
        <v>0</v>
      </c>
    </row>
    <row r="58" spans="1:15" ht="103.8" customHeight="1" x14ac:dyDescent="0.3">
      <c r="A58" s="5" t="s">
        <v>74</v>
      </c>
      <c r="B58" s="25">
        <v>992</v>
      </c>
      <c r="C58" s="26">
        <v>1</v>
      </c>
      <c r="D58" s="27">
        <v>14</v>
      </c>
      <c r="E58" s="27">
        <v>6</v>
      </c>
      <c r="F58" s="25">
        <v>25</v>
      </c>
      <c r="G58" s="27">
        <v>10</v>
      </c>
      <c r="H58" s="28">
        <v>0</v>
      </c>
      <c r="I58" s="25">
        <v>430</v>
      </c>
      <c r="J58" s="21" t="s">
        <v>110</v>
      </c>
      <c r="K58" s="21" t="s">
        <v>41</v>
      </c>
      <c r="L58" s="29">
        <v>1.6</v>
      </c>
      <c r="M58" s="29">
        <v>1.6</v>
      </c>
      <c r="N58" s="29">
        <v>1.6</v>
      </c>
      <c r="O58" s="29">
        <v>0</v>
      </c>
    </row>
    <row r="59" spans="1:15" ht="71.400000000000006" customHeight="1" x14ac:dyDescent="0.3">
      <c r="A59" s="5" t="s">
        <v>74</v>
      </c>
      <c r="B59" s="24"/>
      <c r="C59" s="24" t="s">
        <v>29</v>
      </c>
      <c r="D59" s="24" t="s">
        <v>117</v>
      </c>
      <c r="E59" s="24" t="s">
        <v>17</v>
      </c>
      <c r="F59" s="24" t="s">
        <v>18</v>
      </c>
      <c r="G59" s="24" t="s">
        <v>17</v>
      </c>
      <c r="H59" s="24" t="s">
        <v>19</v>
      </c>
      <c r="I59" s="24" t="s">
        <v>18</v>
      </c>
      <c r="J59" s="21" t="s">
        <v>118</v>
      </c>
      <c r="K59" s="21"/>
      <c r="L59" s="53">
        <v>7.5</v>
      </c>
      <c r="M59" s="53">
        <v>0</v>
      </c>
      <c r="N59" s="53">
        <v>7.5</v>
      </c>
      <c r="O59" s="53">
        <v>0</v>
      </c>
    </row>
    <row r="60" spans="1:15" ht="222" customHeight="1" x14ac:dyDescent="0.3">
      <c r="A60" s="5" t="s">
        <v>74</v>
      </c>
      <c r="B60" s="24"/>
      <c r="C60" s="24" t="s">
        <v>29</v>
      </c>
      <c r="D60" s="24" t="s">
        <v>117</v>
      </c>
      <c r="E60" s="24" t="s">
        <v>119</v>
      </c>
      <c r="F60" s="24" t="s">
        <v>18</v>
      </c>
      <c r="G60" s="24" t="s">
        <v>17</v>
      </c>
      <c r="H60" s="24" t="s">
        <v>19</v>
      </c>
      <c r="I60" s="24" t="s">
        <v>107</v>
      </c>
      <c r="J60" s="21" t="s">
        <v>120</v>
      </c>
      <c r="K60" s="21"/>
      <c r="L60" s="53">
        <v>7.5</v>
      </c>
      <c r="M60" s="53">
        <v>0</v>
      </c>
      <c r="N60" s="53">
        <v>7.5</v>
      </c>
      <c r="O60" s="53">
        <v>0</v>
      </c>
    </row>
    <row r="61" spans="1:15" ht="125.4" customHeight="1" x14ac:dyDescent="0.3">
      <c r="A61" s="5" t="s">
        <v>74</v>
      </c>
      <c r="B61" s="24"/>
      <c r="C61" s="24" t="s">
        <v>29</v>
      </c>
      <c r="D61" s="24" t="s">
        <v>117</v>
      </c>
      <c r="E61" s="24" t="s">
        <v>119</v>
      </c>
      <c r="F61" s="24" t="s">
        <v>22</v>
      </c>
      <c r="G61" s="24" t="s">
        <v>17</v>
      </c>
      <c r="H61" s="24" t="s">
        <v>19</v>
      </c>
      <c r="I61" s="24" t="s">
        <v>107</v>
      </c>
      <c r="J61" s="21" t="s">
        <v>121</v>
      </c>
      <c r="K61" s="21"/>
      <c r="L61" s="53">
        <v>7.5</v>
      </c>
      <c r="M61" s="53">
        <v>0</v>
      </c>
      <c r="N61" s="53">
        <v>7.5</v>
      </c>
      <c r="O61" s="53">
        <v>0</v>
      </c>
    </row>
    <row r="62" spans="1:15" ht="155.4" customHeight="1" x14ac:dyDescent="0.3">
      <c r="A62" s="5" t="s">
        <v>74</v>
      </c>
      <c r="B62" s="24" t="s">
        <v>40</v>
      </c>
      <c r="C62" s="24" t="s">
        <v>29</v>
      </c>
      <c r="D62" s="24" t="s">
        <v>117</v>
      </c>
      <c r="E62" s="24" t="s">
        <v>119</v>
      </c>
      <c r="F62" s="24" t="s">
        <v>22</v>
      </c>
      <c r="G62" s="24" t="s">
        <v>47</v>
      </c>
      <c r="H62" s="24" t="s">
        <v>19</v>
      </c>
      <c r="I62" s="24" t="s">
        <v>107</v>
      </c>
      <c r="J62" s="21" t="s">
        <v>122</v>
      </c>
      <c r="K62" s="21" t="s">
        <v>41</v>
      </c>
      <c r="L62" s="53">
        <v>7.5</v>
      </c>
      <c r="M62" s="53">
        <v>0</v>
      </c>
      <c r="N62" s="53">
        <v>7.5</v>
      </c>
      <c r="O62" s="53">
        <v>0</v>
      </c>
    </row>
    <row r="63" spans="1:15" s="59" customFormat="1" ht="36" x14ac:dyDescent="0.35">
      <c r="A63" s="30" t="s">
        <v>75</v>
      </c>
      <c r="B63" s="38"/>
      <c r="C63" s="55">
        <v>2</v>
      </c>
      <c r="D63" s="56">
        <v>0</v>
      </c>
      <c r="E63" s="56">
        <v>0</v>
      </c>
      <c r="F63" s="38">
        <v>0</v>
      </c>
      <c r="G63" s="56">
        <v>0</v>
      </c>
      <c r="H63" s="57">
        <v>0</v>
      </c>
      <c r="I63" s="38">
        <v>0</v>
      </c>
      <c r="J63" s="30" t="s">
        <v>75</v>
      </c>
      <c r="K63" s="58"/>
      <c r="L63" s="29">
        <f>L64+L80</f>
        <v>11612.699999999999</v>
      </c>
      <c r="M63" s="29">
        <f t="shared" ref="L63:N64" si="4">M64</f>
        <v>8211.9</v>
      </c>
      <c r="N63" s="29">
        <f>N64+N80</f>
        <v>11612.599999999999</v>
      </c>
      <c r="O63" s="29">
        <f>O64</f>
        <v>11129.3</v>
      </c>
    </row>
    <row r="64" spans="1:15" ht="54" x14ac:dyDescent="0.3">
      <c r="A64" s="30" t="s">
        <v>75</v>
      </c>
      <c r="B64" s="25"/>
      <c r="C64" s="26">
        <v>2</v>
      </c>
      <c r="D64" s="27">
        <v>2</v>
      </c>
      <c r="E64" s="27">
        <v>0</v>
      </c>
      <c r="F64" s="25">
        <v>0</v>
      </c>
      <c r="G64" s="27">
        <v>0</v>
      </c>
      <c r="H64" s="28">
        <v>0</v>
      </c>
      <c r="I64" s="25">
        <v>0</v>
      </c>
      <c r="J64" s="21" t="s">
        <v>89</v>
      </c>
      <c r="K64" s="31"/>
      <c r="L64" s="29">
        <f t="shared" si="4"/>
        <v>8575.7999999999993</v>
      </c>
      <c r="M64" s="29">
        <f t="shared" si="4"/>
        <v>8211.9</v>
      </c>
      <c r="N64" s="29">
        <f t="shared" si="4"/>
        <v>8575.6999999999989</v>
      </c>
      <c r="O64" s="29">
        <f>O65+O75+O80</f>
        <v>11129.3</v>
      </c>
    </row>
    <row r="65" spans="1:15" ht="36" x14ac:dyDescent="0.3">
      <c r="A65" s="30" t="s">
        <v>75</v>
      </c>
      <c r="B65" s="32"/>
      <c r="C65" s="33">
        <v>2</v>
      </c>
      <c r="D65" s="34">
        <v>2</v>
      </c>
      <c r="E65" s="34">
        <v>10</v>
      </c>
      <c r="F65" s="32">
        <v>0</v>
      </c>
      <c r="G65" s="34">
        <v>0</v>
      </c>
      <c r="H65" s="35">
        <v>0</v>
      </c>
      <c r="I65" s="32">
        <v>150</v>
      </c>
      <c r="J65" s="36" t="s">
        <v>57</v>
      </c>
      <c r="K65" s="21"/>
      <c r="L65" s="37">
        <f>L66+L72+L75</f>
        <v>8575.7999999999993</v>
      </c>
      <c r="M65" s="37">
        <f>M66+M72+M75</f>
        <v>8211.9</v>
      </c>
      <c r="N65" s="37">
        <f>N66+N72+N75</f>
        <v>8575.6999999999989</v>
      </c>
      <c r="O65" s="37">
        <f>O66+O68+O70</f>
        <v>5537.3</v>
      </c>
    </row>
    <row r="66" spans="1:15" ht="36" x14ac:dyDescent="0.3">
      <c r="A66" s="30" t="s">
        <v>75</v>
      </c>
      <c r="B66" s="38"/>
      <c r="C66" s="33">
        <v>2</v>
      </c>
      <c r="D66" s="34">
        <v>2</v>
      </c>
      <c r="E66" s="34">
        <v>15</v>
      </c>
      <c r="F66" s="32">
        <v>1</v>
      </c>
      <c r="G66" s="34">
        <v>0</v>
      </c>
      <c r="H66" s="35">
        <v>0</v>
      </c>
      <c r="I66" s="32">
        <v>150</v>
      </c>
      <c r="J66" s="36" t="s">
        <v>58</v>
      </c>
      <c r="K66" s="21"/>
      <c r="L66" s="37">
        <f t="shared" ref="L66:O70" si="5">L67</f>
        <v>905</v>
      </c>
      <c r="M66" s="37">
        <f t="shared" si="5"/>
        <v>905</v>
      </c>
      <c r="N66" s="37">
        <f t="shared" si="5"/>
        <v>905</v>
      </c>
      <c r="O66" s="37">
        <f t="shared" si="5"/>
        <v>905</v>
      </c>
    </row>
    <row r="67" spans="1:15" ht="67.8" customHeight="1" x14ac:dyDescent="0.3">
      <c r="A67" s="30" t="s">
        <v>75</v>
      </c>
      <c r="B67" s="39">
        <v>992</v>
      </c>
      <c r="C67" s="40">
        <v>2</v>
      </c>
      <c r="D67" s="41">
        <v>2</v>
      </c>
      <c r="E67" s="41">
        <v>15</v>
      </c>
      <c r="F67" s="42">
        <v>1</v>
      </c>
      <c r="G67" s="41">
        <v>10</v>
      </c>
      <c r="H67" s="43">
        <v>0</v>
      </c>
      <c r="I67" s="39">
        <v>150</v>
      </c>
      <c r="J67" s="36" t="s">
        <v>59</v>
      </c>
      <c r="K67" s="21" t="s">
        <v>41</v>
      </c>
      <c r="L67" s="37">
        <v>905</v>
      </c>
      <c r="M67" s="37">
        <v>905</v>
      </c>
      <c r="N67" s="37">
        <v>905</v>
      </c>
      <c r="O67" s="37">
        <v>905</v>
      </c>
    </row>
    <row r="68" spans="1:15" ht="72" x14ac:dyDescent="0.3">
      <c r="A68" s="30" t="s">
        <v>75</v>
      </c>
      <c r="B68" s="38"/>
      <c r="C68" s="33">
        <v>2</v>
      </c>
      <c r="D68" s="34">
        <v>2</v>
      </c>
      <c r="E68" s="34">
        <v>15</v>
      </c>
      <c r="F68" s="32">
        <v>2</v>
      </c>
      <c r="G68" s="34">
        <v>0</v>
      </c>
      <c r="H68" s="35">
        <v>0</v>
      </c>
      <c r="I68" s="32">
        <v>150</v>
      </c>
      <c r="J68" s="36" t="s">
        <v>124</v>
      </c>
      <c r="K68" s="21"/>
      <c r="L68" s="37">
        <f t="shared" si="5"/>
        <v>0</v>
      </c>
      <c r="M68" s="37">
        <f t="shared" si="5"/>
        <v>0</v>
      </c>
      <c r="N68" s="37">
        <f t="shared" si="5"/>
        <v>0</v>
      </c>
      <c r="O68" s="37">
        <f>O69</f>
        <v>3532.3</v>
      </c>
    </row>
    <row r="69" spans="1:15" ht="67.8" customHeight="1" x14ac:dyDescent="0.3">
      <c r="A69" s="30" t="s">
        <v>75</v>
      </c>
      <c r="B69" s="39">
        <v>992</v>
      </c>
      <c r="C69" s="40">
        <v>2</v>
      </c>
      <c r="D69" s="41">
        <v>2</v>
      </c>
      <c r="E69" s="41">
        <v>15</v>
      </c>
      <c r="F69" s="42">
        <v>2</v>
      </c>
      <c r="G69" s="41">
        <v>10</v>
      </c>
      <c r="H69" s="43">
        <v>0</v>
      </c>
      <c r="I69" s="39">
        <v>150</v>
      </c>
      <c r="J69" s="36" t="s">
        <v>123</v>
      </c>
      <c r="K69" s="21" t="s">
        <v>41</v>
      </c>
      <c r="L69" s="37">
        <v>0</v>
      </c>
      <c r="M69" s="37">
        <v>0</v>
      </c>
      <c r="N69" s="37">
        <v>0</v>
      </c>
      <c r="O69" s="37">
        <v>3532.3</v>
      </c>
    </row>
    <row r="70" spans="1:15" ht="36" x14ac:dyDescent="0.3">
      <c r="A70" s="30" t="s">
        <v>75</v>
      </c>
      <c r="B70" s="38"/>
      <c r="C70" s="33">
        <v>2</v>
      </c>
      <c r="D70" s="34">
        <v>2</v>
      </c>
      <c r="E70" s="34">
        <v>19</v>
      </c>
      <c r="F70" s="32">
        <v>999</v>
      </c>
      <c r="G70" s="34">
        <v>0</v>
      </c>
      <c r="H70" s="35">
        <v>0</v>
      </c>
      <c r="I70" s="32">
        <v>150</v>
      </c>
      <c r="J70" s="36" t="s">
        <v>125</v>
      </c>
      <c r="K70" s="21"/>
      <c r="L70" s="37">
        <f t="shared" si="5"/>
        <v>0</v>
      </c>
      <c r="M70" s="37">
        <f t="shared" si="5"/>
        <v>0</v>
      </c>
      <c r="N70" s="37">
        <f t="shared" si="5"/>
        <v>0</v>
      </c>
      <c r="O70" s="37">
        <f>O71</f>
        <v>1100</v>
      </c>
    </row>
    <row r="71" spans="1:15" ht="67.8" customHeight="1" x14ac:dyDescent="0.3">
      <c r="A71" s="30" t="s">
        <v>75</v>
      </c>
      <c r="B71" s="39">
        <v>992</v>
      </c>
      <c r="C71" s="40">
        <v>2</v>
      </c>
      <c r="D71" s="41">
        <v>2</v>
      </c>
      <c r="E71" s="41">
        <v>19</v>
      </c>
      <c r="F71" s="42">
        <v>999</v>
      </c>
      <c r="G71" s="41">
        <v>10</v>
      </c>
      <c r="H71" s="43">
        <v>0</v>
      </c>
      <c r="I71" s="39">
        <v>150</v>
      </c>
      <c r="J71" s="36" t="s">
        <v>126</v>
      </c>
      <c r="K71" s="21" t="s">
        <v>41</v>
      </c>
      <c r="L71" s="37">
        <v>0</v>
      </c>
      <c r="M71" s="37">
        <v>0</v>
      </c>
      <c r="N71" s="37">
        <v>0</v>
      </c>
      <c r="O71" s="37">
        <v>1100</v>
      </c>
    </row>
    <row r="72" spans="1:15" ht="58.2" customHeight="1" x14ac:dyDescent="0.3">
      <c r="A72" s="30" t="s">
        <v>75</v>
      </c>
      <c r="B72" s="25"/>
      <c r="C72" s="26">
        <v>2</v>
      </c>
      <c r="D72" s="27">
        <v>2</v>
      </c>
      <c r="E72" s="27">
        <v>20</v>
      </c>
      <c r="F72" s="25">
        <v>0</v>
      </c>
      <c r="G72" s="27">
        <v>0</v>
      </c>
      <c r="H72" s="28">
        <v>0</v>
      </c>
      <c r="I72" s="25">
        <v>150</v>
      </c>
      <c r="J72" s="21" t="s">
        <v>60</v>
      </c>
      <c r="K72" s="21"/>
      <c r="L72" s="29">
        <f>L73</f>
        <v>7370.4</v>
      </c>
      <c r="M72" s="29">
        <f>M73</f>
        <v>7087.4</v>
      </c>
      <c r="N72" s="29">
        <f>N73</f>
        <v>7370.3</v>
      </c>
      <c r="O72" s="29">
        <f>O73</f>
        <v>0</v>
      </c>
    </row>
    <row r="73" spans="1:15" ht="54" x14ac:dyDescent="0.3">
      <c r="A73" s="30" t="s">
        <v>75</v>
      </c>
      <c r="B73" s="39"/>
      <c r="C73" s="40">
        <v>2</v>
      </c>
      <c r="D73" s="41">
        <v>2</v>
      </c>
      <c r="E73" s="41">
        <v>25</v>
      </c>
      <c r="F73" s="42">
        <v>555</v>
      </c>
      <c r="G73" s="41">
        <v>0</v>
      </c>
      <c r="H73" s="43">
        <v>0</v>
      </c>
      <c r="I73" s="39">
        <v>150</v>
      </c>
      <c r="J73" s="44" t="s">
        <v>100</v>
      </c>
      <c r="K73" s="21"/>
      <c r="L73" s="29">
        <f t="shared" ref="L73:O73" si="6">L74</f>
        <v>7370.4</v>
      </c>
      <c r="M73" s="29">
        <f t="shared" si="6"/>
        <v>7087.4</v>
      </c>
      <c r="N73" s="29">
        <f t="shared" si="6"/>
        <v>7370.3</v>
      </c>
      <c r="O73" s="29">
        <f t="shared" si="6"/>
        <v>0</v>
      </c>
    </row>
    <row r="74" spans="1:15" ht="72" x14ac:dyDescent="0.3">
      <c r="A74" s="30" t="s">
        <v>75</v>
      </c>
      <c r="B74" s="39">
        <v>992</v>
      </c>
      <c r="C74" s="45">
        <v>2</v>
      </c>
      <c r="D74" s="41">
        <v>2</v>
      </c>
      <c r="E74" s="41">
        <v>25</v>
      </c>
      <c r="F74" s="32">
        <v>555</v>
      </c>
      <c r="G74" s="41">
        <v>10</v>
      </c>
      <c r="H74" s="43">
        <v>0</v>
      </c>
      <c r="I74" s="39">
        <v>150</v>
      </c>
      <c r="J74" s="44" t="s">
        <v>99</v>
      </c>
      <c r="K74" s="21" t="s">
        <v>41</v>
      </c>
      <c r="L74" s="29">
        <v>7370.4</v>
      </c>
      <c r="M74" s="29">
        <v>7087.4</v>
      </c>
      <c r="N74" s="29">
        <v>7370.3</v>
      </c>
      <c r="O74" s="29">
        <v>0</v>
      </c>
    </row>
    <row r="75" spans="1:15" ht="45" customHeight="1" x14ac:dyDescent="0.3">
      <c r="A75" s="30" t="s">
        <v>75</v>
      </c>
      <c r="B75" s="32"/>
      <c r="C75" s="20">
        <v>2</v>
      </c>
      <c r="D75" s="34">
        <v>2</v>
      </c>
      <c r="E75" s="34">
        <v>30</v>
      </c>
      <c r="F75" s="32">
        <v>0</v>
      </c>
      <c r="G75" s="34">
        <v>0</v>
      </c>
      <c r="H75" s="35">
        <v>0</v>
      </c>
      <c r="I75" s="32">
        <v>150</v>
      </c>
      <c r="J75" s="21" t="s">
        <v>61</v>
      </c>
      <c r="K75" s="21"/>
      <c r="L75" s="29">
        <f>L76+L78</f>
        <v>300.40000000000003</v>
      </c>
      <c r="M75" s="29">
        <f>M76+M78</f>
        <v>219.5</v>
      </c>
      <c r="N75" s="29">
        <f>N76+N78</f>
        <v>300.40000000000003</v>
      </c>
      <c r="O75" s="29">
        <f>O76+O78</f>
        <v>358.90000000000003</v>
      </c>
    </row>
    <row r="76" spans="1:15" ht="81" customHeight="1" x14ac:dyDescent="0.3">
      <c r="A76" s="30" t="s">
        <v>75</v>
      </c>
      <c r="B76" s="32"/>
      <c r="C76" s="20">
        <v>2</v>
      </c>
      <c r="D76" s="34">
        <v>2</v>
      </c>
      <c r="E76" s="34">
        <v>30</v>
      </c>
      <c r="F76" s="32">
        <v>24</v>
      </c>
      <c r="G76" s="34">
        <v>0</v>
      </c>
      <c r="H76" s="35">
        <v>0</v>
      </c>
      <c r="I76" s="32">
        <v>150</v>
      </c>
      <c r="J76" s="21" t="s">
        <v>63</v>
      </c>
      <c r="K76" s="21"/>
      <c r="L76" s="29">
        <v>3.8</v>
      </c>
      <c r="M76" s="29">
        <v>3.8</v>
      </c>
      <c r="N76" s="29">
        <v>3.8</v>
      </c>
      <c r="O76" s="29">
        <v>3.8</v>
      </c>
    </row>
    <row r="77" spans="1:15" ht="81.599999999999994" customHeight="1" x14ac:dyDescent="0.3">
      <c r="A77" s="30" t="s">
        <v>75</v>
      </c>
      <c r="B77" s="32">
        <v>992</v>
      </c>
      <c r="C77" s="20">
        <v>2</v>
      </c>
      <c r="D77" s="34">
        <v>2</v>
      </c>
      <c r="E77" s="34">
        <v>30</v>
      </c>
      <c r="F77" s="32">
        <v>24</v>
      </c>
      <c r="G77" s="34">
        <v>10</v>
      </c>
      <c r="H77" s="35">
        <v>0</v>
      </c>
      <c r="I77" s="32">
        <v>150</v>
      </c>
      <c r="J77" s="21" t="s">
        <v>65</v>
      </c>
      <c r="K77" s="21" t="s">
        <v>41</v>
      </c>
      <c r="L77" s="29">
        <v>3.8</v>
      </c>
      <c r="M77" s="29">
        <v>3.8</v>
      </c>
      <c r="N77" s="29">
        <v>3.8</v>
      </c>
      <c r="O77" s="29">
        <v>3.8</v>
      </c>
    </row>
    <row r="78" spans="1:15" ht="98.4" customHeight="1" x14ac:dyDescent="0.3">
      <c r="A78" s="30" t="s">
        <v>75</v>
      </c>
      <c r="B78" s="32"/>
      <c r="C78" s="20">
        <v>2</v>
      </c>
      <c r="D78" s="34">
        <v>2</v>
      </c>
      <c r="E78" s="34">
        <v>35</v>
      </c>
      <c r="F78" s="32">
        <v>118</v>
      </c>
      <c r="G78" s="34">
        <v>0</v>
      </c>
      <c r="H78" s="35">
        <v>0</v>
      </c>
      <c r="I78" s="32">
        <v>150</v>
      </c>
      <c r="J78" s="21" t="s">
        <v>62</v>
      </c>
      <c r="K78" s="21"/>
      <c r="L78" s="29">
        <f>L79</f>
        <v>296.60000000000002</v>
      </c>
      <c r="M78" s="29">
        <f>M79</f>
        <v>215.7</v>
      </c>
      <c r="N78" s="29">
        <f>N79</f>
        <v>296.60000000000002</v>
      </c>
      <c r="O78" s="29">
        <f>O79</f>
        <v>355.1</v>
      </c>
    </row>
    <row r="79" spans="1:15" ht="90.6" customHeight="1" x14ac:dyDescent="0.3">
      <c r="A79" s="30" t="s">
        <v>75</v>
      </c>
      <c r="B79" s="25">
        <v>992</v>
      </c>
      <c r="C79" s="26">
        <v>2</v>
      </c>
      <c r="D79" s="27">
        <v>2</v>
      </c>
      <c r="E79" s="27">
        <v>35</v>
      </c>
      <c r="F79" s="25">
        <v>118</v>
      </c>
      <c r="G79" s="27">
        <v>10</v>
      </c>
      <c r="H79" s="28">
        <v>0</v>
      </c>
      <c r="I79" s="25">
        <v>150</v>
      </c>
      <c r="J79" s="21" t="s">
        <v>94</v>
      </c>
      <c r="K79" s="21" t="s">
        <v>41</v>
      </c>
      <c r="L79" s="29">
        <v>296.60000000000002</v>
      </c>
      <c r="M79" s="29">
        <v>215.7</v>
      </c>
      <c r="N79" s="29">
        <v>296.60000000000002</v>
      </c>
      <c r="O79" s="29">
        <v>355.1</v>
      </c>
    </row>
    <row r="80" spans="1:15" ht="98.4" customHeight="1" x14ac:dyDescent="0.3">
      <c r="A80" s="30" t="s">
        <v>75</v>
      </c>
      <c r="B80" s="32"/>
      <c r="C80" s="20">
        <v>2</v>
      </c>
      <c r="D80" s="34">
        <v>2</v>
      </c>
      <c r="E80" s="34">
        <v>40</v>
      </c>
      <c r="F80" s="32">
        <v>0</v>
      </c>
      <c r="G80" s="34">
        <v>0</v>
      </c>
      <c r="H80" s="35">
        <v>0</v>
      </c>
      <c r="I80" s="32">
        <v>150</v>
      </c>
      <c r="J80" s="21" t="s">
        <v>114</v>
      </c>
      <c r="K80" s="21"/>
      <c r="L80" s="29">
        <f t="shared" ref="L80:N81" si="7">L81</f>
        <v>3036.9</v>
      </c>
      <c r="M80" s="29">
        <f t="shared" si="7"/>
        <v>0</v>
      </c>
      <c r="N80" s="29">
        <f t="shared" si="7"/>
        <v>3036.9</v>
      </c>
      <c r="O80" s="29">
        <f>O81</f>
        <v>5233.1000000000004</v>
      </c>
    </row>
    <row r="81" spans="1:15" ht="98.4" customHeight="1" x14ac:dyDescent="0.3">
      <c r="A81" s="30" t="s">
        <v>75</v>
      </c>
      <c r="B81" s="32"/>
      <c r="C81" s="20">
        <v>2</v>
      </c>
      <c r="D81" s="34">
        <v>2</v>
      </c>
      <c r="E81" s="34">
        <v>49</v>
      </c>
      <c r="F81" s="32">
        <v>999</v>
      </c>
      <c r="G81" s="34">
        <v>0</v>
      </c>
      <c r="H81" s="35">
        <v>0</v>
      </c>
      <c r="I81" s="32">
        <v>150</v>
      </c>
      <c r="J81" s="21" t="s">
        <v>115</v>
      </c>
      <c r="K81" s="21"/>
      <c r="L81" s="29">
        <f t="shared" si="7"/>
        <v>3036.9</v>
      </c>
      <c r="M81" s="29">
        <f t="shared" si="7"/>
        <v>0</v>
      </c>
      <c r="N81" s="29">
        <f t="shared" si="7"/>
        <v>3036.9</v>
      </c>
      <c r="O81" s="29">
        <f>O82</f>
        <v>5233.1000000000004</v>
      </c>
    </row>
    <row r="82" spans="1:15" ht="90.6" customHeight="1" x14ac:dyDescent="0.3">
      <c r="A82" s="30" t="s">
        <v>75</v>
      </c>
      <c r="B82" s="25">
        <v>992</v>
      </c>
      <c r="C82" s="26">
        <v>2</v>
      </c>
      <c r="D82" s="27">
        <v>2</v>
      </c>
      <c r="E82" s="27">
        <v>49</v>
      </c>
      <c r="F82" s="25">
        <v>999</v>
      </c>
      <c r="G82" s="27">
        <v>10</v>
      </c>
      <c r="H82" s="28">
        <v>0</v>
      </c>
      <c r="I82" s="25">
        <v>150</v>
      </c>
      <c r="J82" s="21" t="s">
        <v>116</v>
      </c>
      <c r="K82" s="21" t="s">
        <v>41</v>
      </c>
      <c r="L82" s="29">
        <v>3036.9</v>
      </c>
      <c r="M82" s="29">
        <v>0</v>
      </c>
      <c r="N82" s="29">
        <v>3036.9</v>
      </c>
      <c r="O82" s="29">
        <v>5233.1000000000004</v>
      </c>
    </row>
    <row r="83" spans="1:15" ht="17.399999999999999" x14ac:dyDescent="0.3">
      <c r="A83" s="46" t="s">
        <v>71</v>
      </c>
      <c r="B83" s="47"/>
      <c r="C83" s="48"/>
      <c r="D83" s="49"/>
      <c r="E83" s="49"/>
      <c r="F83" s="47"/>
      <c r="G83" s="49"/>
      <c r="H83" s="50"/>
      <c r="I83" s="47"/>
      <c r="J83" s="46"/>
      <c r="K83" s="46"/>
      <c r="L83" s="54">
        <f>L15+L63</f>
        <v>20879.099999999999</v>
      </c>
      <c r="M83" s="54">
        <f>M15+M63</f>
        <v>14403.7</v>
      </c>
      <c r="N83" s="54">
        <f>N15+N63</f>
        <v>21947.699999999997</v>
      </c>
      <c r="O83" s="54">
        <f>O15+O63</f>
        <v>24006.2</v>
      </c>
    </row>
    <row r="84" spans="1:15" ht="18" x14ac:dyDescent="0.35">
      <c r="A84" s="12"/>
      <c r="B84" s="13"/>
      <c r="C84" s="13"/>
      <c r="D84" s="13"/>
      <c r="E84" s="13"/>
      <c r="F84" s="13"/>
      <c r="G84" s="13"/>
      <c r="H84" s="13"/>
      <c r="I84" s="13"/>
      <c r="J84" s="12"/>
      <c r="K84" s="12"/>
      <c r="L84" s="13"/>
      <c r="M84" s="13"/>
      <c r="N84" s="13"/>
      <c r="O84" s="13"/>
    </row>
    <row r="85" spans="1:15" ht="15" customHeight="1" x14ac:dyDescent="0.3">
      <c r="A85" s="69" t="s">
        <v>64</v>
      </c>
      <c r="B85" s="69"/>
      <c r="C85" s="69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</row>
    <row r="86" spans="1:15" x14ac:dyDescent="0.3">
      <c r="A86" s="69"/>
      <c r="B86" s="69"/>
      <c r="C86" s="69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</row>
    <row r="87" spans="1:15" x14ac:dyDescent="0.3">
      <c r="A87" s="69"/>
      <c r="B87" s="69"/>
      <c r="C87" s="69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</row>
    <row r="88" spans="1:15" ht="18" x14ac:dyDescent="0.35">
      <c r="A88" s="4"/>
      <c r="B88" s="7"/>
      <c r="C88" s="7"/>
      <c r="L88" s="9"/>
      <c r="M88" s="9"/>
      <c r="N88" s="9"/>
      <c r="O88" s="9"/>
    </row>
    <row r="89" spans="1:15" ht="18" x14ac:dyDescent="0.35">
      <c r="A89" s="4"/>
      <c r="B89" s="7"/>
      <c r="C89" s="7"/>
      <c r="L89" s="7"/>
    </row>
    <row r="90" spans="1:15" ht="15" customHeight="1" x14ac:dyDescent="0.35">
      <c r="A90" s="69"/>
      <c r="B90" s="69"/>
      <c r="C90" s="69"/>
      <c r="L90" s="7"/>
    </row>
    <row r="91" spans="1:15" ht="15" customHeight="1" x14ac:dyDescent="0.35">
      <c r="A91" s="69"/>
      <c r="B91" s="69"/>
      <c r="C91" s="69"/>
      <c r="L91" s="7"/>
    </row>
    <row r="92" spans="1:15" ht="15" customHeight="1" x14ac:dyDescent="0.35">
      <c r="A92" s="69"/>
      <c r="B92" s="69"/>
      <c r="C92" s="69"/>
      <c r="L92" s="7"/>
    </row>
    <row r="93" spans="1:15" ht="15" customHeight="1" x14ac:dyDescent="0.35">
      <c r="A93" s="69"/>
      <c r="B93" s="69"/>
      <c r="C93" s="69"/>
      <c r="L93" s="7"/>
    </row>
    <row r="94" spans="1:15" ht="22.5" customHeight="1" x14ac:dyDescent="0.35">
      <c r="A94" s="69"/>
      <c r="B94" s="69"/>
      <c r="C94" s="69"/>
      <c r="M94" s="63"/>
      <c r="N94" s="63"/>
      <c r="O94" s="7"/>
    </row>
    <row r="95" spans="1:15" x14ac:dyDescent="0.3">
      <c r="A95" s="69"/>
      <c r="B95" s="69"/>
      <c r="C95" s="69"/>
    </row>
  </sheetData>
  <mergeCells count="18">
    <mergeCell ref="A90:C95"/>
    <mergeCell ref="M94:N94"/>
    <mergeCell ref="N12:N14"/>
    <mergeCell ref="A85:O87"/>
    <mergeCell ref="O12:O14"/>
    <mergeCell ref="B13:B14"/>
    <mergeCell ref="C13:G13"/>
    <mergeCell ref="H13:I13"/>
    <mergeCell ref="D2:M2"/>
    <mergeCell ref="H5:J5"/>
    <mergeCell ref="A7:C7"/>
    <mergeCell ref="A12:A14"/>
    <mergeCell ref="B12:I12"/>
    <mergeCell ref="J12:J14"/>
    <mergeCell ref="K12:K14"/>
    <mergeCell ref="L12:L14"/>
    <mergeCell ref="M12:M14"/>
    <mergeCell ref="D3:M3"/>
  </mergeCells>
  <pageMargins left="0.62992125984251968" right="0.6692913385826772" top="1.1811023622047245" bottom="0.39370078740157483" header="0.31496062992125984" footer="0.31496062992125984"/>
  <pageSetup paperSize="9" scale="53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готовый 1 и 2</vt:lpstr>
      <vt:lpstr>'готовый 1 и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КоломиецАА</dc:creator>
  <cp:lastModifiedBy>Экономист</cp:lastModifiedBy>
  <cp:lastPrinted>2023-10-24T17:37:49Z</cp:lastPrinted>
  <dcterms:created xsi:type="dcterms:W3CDTF">2016-10-20T11:21:30Z</dcterms:created>
  <dcterms:modified xsi:type="dcterms:W3CDTF">2025-01-13T06:24:34Z</dcterms:modified>
</cp:coreProperties>
</file>